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$--MOJE\KUBB\Bodování\"/>
    </mc:Choice>
  </mc:AlternateContent>
  <xr:revisionPtr revIDLastSave="0" documentId="13_ncr:1_{2EB07E3C-C9DB-40C8-AF72-FD0D5E706ADB}" xr6:coauthVersionLast="47" xr6:coauthVersionMax="47" xr10:uidLastSave="{00000000-0000-0000-0000-000000000000}"/>
  <bookViews>
    <workbookView xWindow="-120" yWindow="-120" windowWidth="38640" windowHeight="21840" activeTab="3" xr2:uid="{00000000-000D-0000-FFFF-FFFF00000000}"/>
  </bookViews>
  <sheets>
    <sheet name="01-KMC" sheetId="5" r:id="rId1"/>
    <sheet name="02-HKO" sheetId="10" r:id="rId2"/>
    <sheet name="03-ŠCJ" sheetId="11" r:id="rId3"/>
    <sheet name="Seznam hráčů" sheetId="9" r:id="rId4"/>
    <sheet name="ZDROJ" sheetId="8" r:id="rId5"/>
    <sheet name="kubbATPmodel" sheetId="1" r:id="rId6"/>
    <sheet name="kody kategorie" sheetId="3" state="hidden" r:id="rId7"/>
    <sheet name="ATP" sheetId="2" state="hidden" r:id="rId8"/>
    <sheet name="databáze bodů" sheetId="4" state="hidden" r:id="rId9"/>
    <sheet name="zebricekTABLE" sheetId="7" state="hidden" r:id="rId10"/>
  </sheets>
  <definedNames>
    <definedName name="_xlnm._FilterDatabase" localSheetId="3" hidden="1">'Seznam hráčů'!$B$5:$AA$5</definedName>
  </definedNames>
  <calcPr calcId="191029"/>
  <pivotCaches>
    <pivotCache cacheId="0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1" l="1"/>
  <c r="Q306" i="9"/>
  <c r="P306" i="9"/>
  <c r="Q305" i="9"/>
  <c r="P305" i="9"/>
  <c r="Q304" i="9"/>
  <c r="P304" i="9"/>
  <c r="Q303" i="9"/>
  <c r="P303" i="9"/>
  <c r="Q302" i="9"/>
  <c r="P302" i="9"/>
  <c r="Q301" i="9"/>
  <c r="P301" i="9"/>
  <c r="Q300" i="9"/>
  <c r="P300" i="9"/>
  <c r="Q299" i="9"/>
  <c r="P299" i="9"/>
  <c r="Q298" i="9"/>
  <c r="P298" i="9"/>
  <c r="Q297" i="9"/>
  <c r="P297" i="9"/>
  <c r="Q296" i="9"/>
  <c r="P296" i="9"/>
  <c r="Q295" i="9"/>
  <c r="P295" i="9"/>
  <c r="Q294" i="9"/>
  <c r="P294" i="9"/>
  <c r="Q293" i="9"/>
  <c r="P293" i="9"/>
  <c r="Q292" i="9"/>
  <c r="P292" i="9"/>
  <c r="Q291" i="9"/>
  <c r="P291" i="9"/>
  <c r="Q290" i="9"/>
  <c r="P290" i="9"/>
  <c r="Q289" i="9"/>
  <c r="P289" i="9"/>
  <c r="Q288" i="9"/>
  <c r="P288" i="9"/>
  <c r="Q287" i="9"/>
  <c r="P287" i="9"/>
  <c r="Q286" i="9"/>
  <c r="P286" i="9"/>
  <c r="Q285" i="9"/>
  <c r="P285" i="9"/>
  <c r="Q284" i="9"/>
  <c r="P284" i="9"/>
  <c r="Q283" i="9"/>
  <c r="P283" i="9"/>
  <c r="Q282" i="9"/>
  <c r="P282" i="9"/>
  <c r="Q281" i="9"/>
  <c r="P281" i="9"/>
  <c r="Q280" i="9"/>
  <c r="P280" i="9"/>
  <c r="Q279" i="9"/>
  <c r="P279" i="9"/>
  <c r="Q278" i="9"/>
  <c r="P278" i="9"/>
  <c r="Q277" i="9"/>
  <c r="P277" i="9"/>
  <c r="Q276" i="9"/>
  <c r="P276" i="9"/>
  <c r="Q275" i="9"/>
  <c r="P275" i="9"/>
  <c r="Q274" i="9"/>
  <c r="P274" i="9"/>
  <c r="Q273" i="9"/>
  <c r="P273" i="9"/>
  <c r="Q272" i="9"/>
  <c r="P272" i="9"/>
  <c r="Q271" i="9"/>
  <c r="P271" i="9"/>
  <c r="Q270" i="9"/>
  <c r="P270" i="9"/>
  <c r="Q269" i="9"/>
  <c r="P269" i="9"/>
  <c r="Q268" i="9"/>
  <c r="P268" i="9"/>
  <c r="Q267" i="9"/>
  <c r="P267" i="9"/>
  <c r="Q266" i="9"/>
  <c r="P266" i="9"/>
  <c r="Q265" i="9"/>
  <c r="P265" i="9"/>
  <c r="Q264" i="9"/>
  <c r="P264" i="9"/>
  <c r="Q263" i="9"/>
  <c r="P263" i="9"/>
  <c r="Q262" i="9"/>
  <c r="P262" i="9"/>
  <c r="Q261" i="9"/>
  <c r="P261" i="9"/>
  <c r="Q260" i="9"/>
  <c r="P260" i="9"/>
  <c r="Q259" i="9"/>
  <c r="P259" i="9"/>
  <c r="Q258" i="9"/>
  <c r="P258" i="9"/>
  <c r="Q257" i="9"/>
  <c r="P257" i="9"/>
  <c r="Q256" i="9"/>
  <c r="P256" i="9"/>
  <c r="Q255" i="9"/>
  <c r="P255" i="9"/>
  <c r="Q254" i="9"/>
  <c r="P254" i="9"/>
  <c r="Q253" i="9"/>
  <c r="P253" i="9"/>
  <c r="Q252" i="9"/>
  <c r="P252" i="9"/>
  <c r="Q251" i="9"/>
  <c r="P251" i="9"/>
  <c r="Q250" i="9"/>
  <c r="P250" i="9"/>
  <c r="Q249" i="9"/>
  <c r="P249" i="9"/>
  <c r="Q248" i="9"/>
  <c r="P248" i="9"/>
  <c r="Q247" i="9"/>
  <c r="P247" i="9"/>
  <c r="Q246" i="9"/>
  <c r="P246" i="9"/>
  <c r="Q245" i="9"/>
  <c r="P245" i="9"/>
  <c r="Q244" i="9"/>
  <c r="P244" i="9"/>
  <c r="Q243" i="9"/>
  <c r="P243" i="9"/>
  <c r="Q242" i="9"/>
  <c r="P242" i="9"/>
  <c r="Q241" i="9"/>
  <c r="P241" i="9"/>
  <c r="Q240" i="9"/>
  <c r="P240" i="9"/>
  <c r="Q239" i="9"/>
  <c r="P239" i="9"/>
  <c r="Q238" i="9"/>
  <c r="P238" i="9"/>
  <c r="Q237" i="9"/>
  <c r="P237" i="9"/>
  <c r="Q236" i="9"/>
  <c r="P236" i="9"/>
  <c r="Q235" i="9"/>
  <c r="P235" i="9"/>
  <c r="Q234" i="9"/>
  <c r="P234" i="9"/>
  <c r="Q233" i="9"/>
  <c r="P233" i="9"/>
  <c r="Q232" i="9"/>
  <c r="P232" i="9"/>
  <c r="Q231" i="9"/>
  <c r="P231" i="9"/>
  <c r="Q230" i="9"/>
  <c r="P230" i="9"/>
  <c r="Q229" i="9"/>
  <c r="P229" i="9"/>
  <c r="Q228" i="9"/>
  <c r="P228" i="9"/>
  <c r="Q227" i="9"/>
  <c r="P227" i="9"/>
  <c r="Q226" i="9"/>
  <c r="P226" i="9"/>
  <c r="Q225" i="9"/>
  <c r="P225" i="9"/>
  <c r="Q224" i="9"/>
  <c r="P224" i="9"/>
  <c r="Q223" i="9"/>
  <c r="P223" i="9"/>
  <c r="Q222" i="9"/>
  <c r="P222" i="9"/>
  <c r="Q221" i="9"/>
  <c r="P221" i="9"/>
  <c r="Q220" i="9"/>
  <c r="P220" i="9"/>
  <c r="Q219" i="9"/>
  <c r="P219" i="9"/>
  <c r="Q218" i="9"/>
  <c r="P218" i="9"/>
  <c r="Q217" i="9"/>
  <c r="P217" i="9"/>
  <c r="Q216" i="9"/>
  <c r="P216" i="9"/>
  <c r="Q215" i="9"/>
  <c r="P215" i="9"/>
  <c r="Q214" i="9"/>
  <c r="P214" i="9"/>
  <c r="Q213" i="9"/>
  <c r="P213" i="9"/>
  <c r="Q212" i="9"/>
  <c r="P212" i="9"/>
  <c r="Q211" i="9"/>
  <c r="P211" i="9"/>
  <c r="Q210" i="9"/>
  <c r="P210" i="9"/>
  <c r="Q209" i="9"/>
  <c r="P209" i="9"/>
  <c r="Q208" i="9"/>
  <c r="P208" i="9"/>
  <c r="Q207" i="9"/>
  <c r="P207" i="9"/>
  <c r="Q206" i="9"/>
  <c r="P206" i="9"/>
  <c r="Q205" i="9"/>
  <c r="P205" i="9"/>
  <c r="Q204" i="9"/>
  <c r="P204" i="9"/>
  <c r="Q203" i="9"/>
  <c r="P203" i="9"/>
  <c r="Q202" i="9"/>
  <c r="P202" i="9"/>
  <c r="Q201" i="9"/>
  <c r="P201" i="9"/>
  <c r="Q200" i="9"/>
  <c r="P200" i="9"/>
  <c r="Q199" i="9"/>
  <c r="P199" i="9"/>
  <c r="Q198" i="9"/>
  <c r="P198" i="9"/>
  <c r="Q197" i="9"/>
  <c r="P197" i="9"/>
  <c r="Q196" i="9"/>
  <c r="P196" i="9"/>
  <c r="Q195" i="9"/>
  <c r="P195" i="9"/>
  <c r="Q194" i="9"/>
  <c r="P194" i="9"/>
  <c r="Q193" i="9"/>
  <c r="P193" i="9"/>
  <c r="Q192" i="9"/>
  <c r="P192" i="9"/>
  <c r="Q191" i="9"/>
  <c r="P191" i="9"/>
  <c r="Q190" i="9"/>
  <c r="P190" i="9"/>
  <c r="Q189" i="9"/>
  <c r="P189" i="9"/>
  <c r="Q188" i="9"/>
  <c r="P188" i="9"/>
  <c r="Q187" i="9"/>
  <c r="P187" i="9"/>
  <c r="Q186" i="9"/>
  <c r="P186" i="9"/>
  <c r="Q185" i="9"/>
  <c r="P185" i="9"/>
  <c r="Q184" i="9"/>
  <c r="P184" i="9"/>
  <c r="Q183" i="9"/>
  <c r="P183" i="9"/>
  <c r="Q182" i="9"/>
  <c r="P182" i="9"/>
  <c r="Q181" i="9"/>
  <c r="P181" i="9"/>
  <c r="Q180" i="9"/>
  <c r="P180" i="9"/>
  <c r="Q179" i="9"/>
  <c r="P179" i="9"/>
  <c r="Q178" i="9"/>
  <c r="P178" i="9"/>
  <c r="Q177" i="9"/>
  <c r="P177" i="9"/>
  <c r="Q176" i="9"/>
  <c r="P176" i="9"/>
  <c r="Q175" i="9"/>
  <c r="P175" i="9"/>
  <c r="Q174" i="9"/>
  <c r="P174" i="9"/>
  <c r="Q173" i="9"/>
  <c r="P173" i="9"/>
  <c r="Q172" i="9"/>
  <c r="P172" i="9"/>
  <c r="Q171" i="9"/>
  <c r="P171" i="9"/>
  <c r="Q170" i="9"/>
  <c r="P170" i="9"/>
  <c r="Q169" i="9"/>
  <c r="P169" i="9"/>
  <c r="Q168" i="9"/>
  <c r="P168" i="9"/>
  <c r="Q167" i="9"/>
  <c r="P167" i="9"/>
  <c r="Q166" i="9"/>
  <c r="P166" i="9"/>
  <c r="Q165" i="9"/>
  <c r="P165" i="9"/>
  <c r="Q164" i="9"/>
  <c r="P164" i="9"/>
  <c r="Q163" i="9"/>
  <c r="P163" i="9"/>
  <c r="Q162" i="9"/>
  <c r="P162" i="9"/>
  <c r="Q161" i="9"/>
  <c r="P161" i="9"/>
  <c r="Q160" i="9"/>
  <c r="P160" i="9"/>
  <c r="Q159" i="9"/>
  <c r="P159" i="9"/>
  <c r="Q158" i="9"/>
  <c r="P158" i="9"/>
  <c r="Q157" i="9"/>
  <c r="P157" i="9"/>
  <c r="Q156" i="9"/>
  <c r="P156" i="9"/>
  <c r="Q155" i="9"/>
  <c r="P155" i="9"/>
  <c r="Q154" i="9"/>
  <c r="P154" i="9"/>
  <c r="Q153" i="9"/>
  <c r="P153" i="9"/>
  <c r="Q152" i="9"/>
  <c r="P152" i="9"/>
  <c r="Q151" i="9"/>
  <c r="P151" i="9"/>
  <c r="Q150" i="9"/>
  <c r="P150" i="9"/>
  <c r="Q149" i="9"/>
  <c r="P149" i="9"/>
  <c r="Q148" i="9"/>
  <c r="P148" i="9"/>
  <c r="Q147" i="9"/>
  <c r="P147" i="9"/>
  <c r="Q146" i="9"/>
  <c r="P146" i="9"/>
  <c r="Q145" i="9"/>
  <c r="P145" i="9"/>
  <c r="Q144" i="9"/>
  <c r="P144" i="9"/>
  <c r="Q143" i="9"/>
  <c r="P143" i="9"/>
  <c r="Q142" i="9"/>
  <c r="P142" i="9"/>
  <c r="Q141" i="9"/>
  <c r="P141" i="9"/>
  <c r="Q140" i="9"/>
  <c r="P140" i="9"/>
  <c r="Q139" i="9"/>
  <c r="P139" i="9"/>
  <c r="Q138" i="9"/>
  <c r="P138" i="9"/>
  <c r="Q137" i="9"/>
  <c r="P137" i="9"/>
  <c r="Q136" i="9"/>
  <c r="P136" i="9"/>
  <c r="Q135" i="9"/>
  <c r="P135" i="9"/>
  <c r="Q134" i="9"/>
  <c r="P134" i="9"/>
  <c r="Q133" i="9"/>
  <c r="P133" i="9"/>
  <c r="Q132" i="9"/>
  <c r="P132" i="9"/>
  <c r="Q131" i="9"/>
  <c r="P131" i="9"/>
  <c r="Q130" i="9"/>
  <c r="P130" i="9"/>
  <c r="Q129" i="9"/>
  <c r="P129" i="9"/>
  <c r="Q128" i="9"/>
  <c r="P128" i="9"/>
  <c r="Q127" i="9"/>
  <c r="P127" i="9"/>
  <c r="Q126" i="9"/>
  <c r="P126" i="9"/>
  <c r="Q125" i="9"/>
  <c r="P125" i="9"/>
  <c r="Q124" i="9"/>
  <c r="P124" i="9"/>
  <c r="Q123" i="9"/>
  <c r="P123" i="9"/>
  <c r="Q122" i="9"/>
  <c r="P122" i="9"/>
  <c r="Q121" i="9"/>
  <c r="P121" i="9"/>
  <c r="Q120" i="9"/>
  <c r="P120" i="9"/>
  <c r="Q119" i="9"/>
  <c r="P119" i="9"/>
  <c r="Q118" i="9"/>
  <c r="P118" i="9"/>
  <c r="Q117" i="9"/>
  <c r="P117" i="9"/>
  <c r="Q116" i="9"/>
  <c r="P116" i="9"/>
  <c r="Q115" i="9"/>
  <c r="P115" i="9"/>
  <c r="Q114" i="9"/>
  <c r="P114" i="9"/>
  <c r="Q113" i="9"/>
  <c r="P113" i="9"/>
  <c r="Q112" i="9"/>
  <c r="P112" i="9"/>
  <c r="Q111" i="9"/>
  <c r="P111" i="9"/>
  <c r="Q110" i="9"/>
  <c r="P110" i="9"/>
  <c r="Q109" i="9"/>
  <c r="P109" i="9"/>
  <c r="Q104" i="9"/>
  <c r="P104" i="9"/>
  <c r="Q103" i="9"/>
  <c r="P103" i="9"/>
  <c r="Q102" i="9"/>
  <c r="P102" i="9"/>
  <c r="Q101" i="9"/>
  <c r="P101" i="9"/>
  <c r="Q100" i="9"/>
  <c r="P100" i="9"/>
  <c r="Q99" i="9"/>
  <c r="P99" i="9"/>
  <c r="Q98" i="9"/>
  <c r="P98" i="9"/>
  <c r="Q97" i="9"/>
  <c r="P97" i="9"/>
  <c r="Q96" i="9"/>
  <c r="P96" i="9"/>
  <c r="Q95" i="9"/>
  <c r="P95" i="9"/>
  <c r="Q94" i="9"/>
  <c r="P94" i="9"/>
  <c r="Q93" i="9"/>
  <c r="P93" i="9"/>
  <c r="Q92" i="9"/>
  <c r="P92" i="9"/>
  <c r="Q91" i="9"/>
  <c r="P91" i="9"/>
  <c r="Q90" i="9"/>
  <c r="P90" i="9"/>
  <c r="Q89" i="9"/>
  <c r="P89" i="9"/>
  <c r="Q88" i="9"/>
  <c r="P88" i="9"/>
  <c r="Q87" i="9"/>
  <c r="P87" i="9"/>
  <c r="Q86" i="9"/>
  <c r="P86" i="9"/>
  <c r="Q85" i="9"/>
  <c r="P85" i="9"/>
  <c r="Q84" i="9"/>
  <c r="P84" i="9"/>
  <c r="Q83" i="9"/>
  <c r="P83" i="9"/>
  <c r="Q82" i="9"/>
  <c r="P82" i="9"/>
  <c r="Q81" i="9"/>
  <c r="P81" i="9"/>
  <c r="Q80" i="9"/>
  <c r="P80" i="9"/>
  <c r="Q70" i="9"/>
  <c r="P70" i="9"/>
  <c r="Q69" i="9"/>
  <c r="P69" i="9"/>
  <c r="Q68" i="9"/>
  <c r="P68" i="9"/>
  <c r="Q67" i="9"/>
  <c r="P67" i="9"/>
  <c r="Q66" i="9"/>
  <c r="P66" i="9"/>
  <c r="Q65" i="9"/>
  <c r="P65" i="9"/>
  <c r="Q64" i="9"/>
  <c r="P64" i="9"/>
  <c r="Q63" i="9"/>
  <c r="P63" i="9"/>
  <c r="Q53" i="9"/>
  <c r="P53" i="9"/>
  <c r="Q52" i="9"/>
  <c r="P52" i="9"/>
  <c r="Q51" i="9"/>
  <c r="P51" i="9"/>
  <c r="Q50" i="9"/>
  <c r="P50" i="9"/>
  <c r="Q49" i="9"/>
  <c r="P49" i="9"/>
  <c r="Q48" i="9"/>
  <c r="P48" i="9"/>
  <c r="Q39" i="9"/>
  <c r="P39" i="9"/>
  <c r="Q38" i="9"/>
  <c r="P38" i="9"/>
  <c r="Q37" i="9"/>
  <c r="P37" i="9"/>
  <c r="Q36" i="9"/>
  <c r="P36" i="9"/>
  <c r="Q32" i="9"/>
  <c r="P32" i="9"/>
  <c r="Q31" i="9"/>
  <c r="P31" i="9"/>
  <c r="Q30" i="9"/>
  <c r="P30" i="9"/>
  <c r="Q29" i="9"/>
  <c r="P29" i="9"/>
  <c r="Q28" i="9"/>
  <c r="P28" i="9"/>
  <c r="Q20" i="9"/>
  <c r="P20" i="9"/>
  <c r="Q108" i="9"/>
  <c r="P108" i="9"/>
  <c r="Q107" i="9"/>
  <c r="P107" i="9"/>
  <c r="Q106" i="9"/>
  <c r="P106" i="9"/>
  <c r="Q105" i="9"/>
  <c r="P105" i="9"/>
  <c r="Q55" i="9"/>
  <c r="P55" i="9"/>
  <c r="Q54" i="9"/>
  <c r="P54" i="9"/>
  <c r="Q79" i="9"/>
  <c r="P79" i="9"/>
  <c r="Q78" i="9"/>
  <c r="P78" i="9"/>
  <c r="Q77" i="9"/>
  <c r="P77" i="9"/>
  <c r="Q76" i="9"/>
  <c r="P76" i="9"/>
  <c r="Q75" i="9"/>
  <c r="P75" i="9"/>
  <c r="Q74" i="9"/>
  <c r="P74" i="9"/>
  <c r="Q73" i="9"/>
  <c r="P73" i="9"/>
  <c r="Q72" i="9"/>
  <c r="P72" i="9"/>
  <c r="Q71" i="9"/>
  <c r="P71" i="9"/>
  <c r="Q47" i="9"/>
  <c r="P47" i="9"/>
  <c r="Q46" i="9"/>
  <c r="P46" i="9"/>
  <c r="Q45" i="9"/>
  <c r="P45" i="9"/>
  <c r="Q62" i="9"/>
  <c r="P62" i="9"/>
  <c r="Q61" i="9"/>
  <c r="P61" i="9"/>
  <c r="Q60" i="9"/>
  <c r="P60" i="9"/>
  <c r="Q44" i="9"/>
  <c r="P44" i="9"/>
  <c r="Q59" i="9"/>
  <c r="P59" i="9"/>
  <c r="Q33" i="9"/>
  <c r="P33" i="9"/>
  <c r="Q58" i="9"/>
  <c r="P58" i="9"/>
  <c r="Q57" i="9"/>
  <c r="P57" i="9"/>
  <c r="Q56" i="9"/>
  <c r="P56" i="9"/>
  <c r="Q16" i="9"/>
  <c r="P16" i="9"/>
  <c r="Q15" i="9"/>
  <c r="P15" i="9"/>
  <c r="Q14" i="9"/>
  <c r="P14" i="9"/>
  <c r="Q43" i="9"/>
  <c r="P43" i="9"/>
  <c r="Q27" i="9"/>
  <c r="P27" i="9"/>
  <c r="Q26" i="9"/>
  <c r="P26" i="9"/>
  <c r="Q42" i="9"/>
  <c r="P42" i="9"/>
  <c r="Q41" i="9"/>
  <c r="P41" i="9"/>
  <c r="Q40" i="9"/>
  <c r="P40" i="9"/>
  <c r="Q35" i="9"/>
  <c r="P35" i="9"/>
  <c r="Q34" i="9"/>
  <c r="P34" i="9"/>
  <c r="Q19" i="9"/>
  <c r="P19" i="9"/>
  <c r="Q23" i="9"/>
  <c r="P23" i="9"/>
  <c r="Q22" i="9"/>
  <c r="P22" i="9"/>
  <c r="Q21" i="9"/>
  <c r="P21" i="9"/>
  <c r="Q17" i="9"/>
  <c r="P17" i="9"/>
  <c r="Q13" i="9"/>
  <c r="P13" i="9"/>
  <c r="Q12" i="9"/>
  <c r="P12" i="9"/>
  <c r="Q25" i="9"/>
  <c r="P25" i="9"/>
  <c r="Q24" i="9"/>
  <c r="P24" i="9"/>
  <c r="Q18" i="9"/>
  <c r="P18" i="9"/>
  <c r="Q11" i="9"/>
  <c r="P11" i="9"/>
  <c r="Q10" i="9"/>
  <c r="P10" i="9"/>
  <c r="Q9" i="9"/>
  <c r="P9" i="9"/>
  <c r="Q8" i="9"/>
  <c r="P8" i="9"/>
  <c r="Q7" i="9"/>
  <c r="P7" i="9"/>
  <c r="Q6" i="9"/>
  <c r="P6" i="9"/>
  <c r="I99" i="11"/>
  <c r="I93" i="11"/>
  <c r="I91" i="11"/>
  <c r="C5" i="11"/>
  <c r="I105" i="11" s="1"/>
  <c r="M8" i="9"/>
  <c r="M9" i="9"/>
  <c r="M10" i="9"/>
  <c r="M11" i="9"/>
  <c r="M18" i="9"/>
  <c r="M24" i="9"/>
  <c r="M25" i="9"/>
  <c r="M12" i="9"/>
  <c r="M13" i="9"/>
  <c r="M17" i="9"/>
  <c r="M21" i="9"/>
  <c r="M22" i="9"/>
  <c r="M23" i="9"/>
  <c r="M19" i="9"/>
  <c r="M34" i="9"/>
  <c r="M35" i="9"/>
  <c r="M40" i="9"/>
  <c r="M41" i="9"/>
  <c r="M42" i="9"/>
  <c r="M26" i="9"/>
  <c r="M27" i="9"/>
  <c r="M43" i="9"/>
  <c r="M14" i="9"/>
  <c r="M15" i="9"/>
  <c r="M16" i="9"/>
  <c r="M56" i="9"/>
  <c r="M57" i="9"/>
  <c r="M58" i="9"/>
  <c r="M33" i="9"/>
  <c r="M59" i="9"/>
  <c r="M44" i="9"/>
  <c r="M60" i="9"/>
  <c r="M61" i="9"/>
  <c r="M62" i="9"/>
  <c r="M45" i="9"/>
  <c r="M46" i="9"/>
  <c r="M47" i="9"/>
  <c r="M71" i="9"/>
  <c r="M72" i="9"/>
  <c r="M73" i="9"/>
  <c r="M74" i="9"/>
  <c r="M75" i="9"/>
  <c r="M76" i="9"/>
  <c r="M77" i="9"/>
  <c r="M78" i="9"/>
  <c r="M79" i="9"/>
  <c r="M54" i="9"/>
  <c r="M55" i="9"/>
  <c r="M105" i="9"/>
  <c r="M106" i="9"/>
  <c r="M107" i="9"/>
  <c r="M108" i="9"/>
  <c r="M20" i="9"/>
  <c r="M28" i="9"/>
  <c r="M29" i="9"/>
  <c r="M30" i="9"/>
  <c r="M31" i="9"/>
  <c r="M32" i="9"/>
  <c r="M36" i="9"/>
  <c r="M37" i="9"/>
  <c r="M38" i="9"/>
  <c r="M39" i="9"/>
  <c r="M48" i="9"/>
  <c r="M49" i="9"/>
  <c r="M50" i="9"/>
  <c r="M51" i="9"/>
  <c r="M52" i="9"/>
  <c r="M53" i="9"/>
  <c r="M63" i="9"/>
  <c r="M64" i="9"/>
  <c r="M65" i="9"/>
  <c r="M66" i="9"/>
  <c r="M67" i="9"/>
  <c r="M68" i="9"/>
  <c r="M69" i="9"/>
  <c r="M70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9" i="9"/>
  <c r="M110" i="9"/>
  <c r="M111" i="9"/>
  <c r="M112" i="9"/>
  <c r="M113" i="9"/>
  <c r="M114" i="9"/>
  <c r="M115" i="9"/>
  <c r="M116" i="9"/>
  <c r="M117" i="9"/>
  <c r="M118" i="9"/>
  <c r="M119" i="9"/>
  <c r="M120" i="9"/>
  <c r="M121" i="9"/>
  <c r="M122" i="9"/>
  <c r="M123" i="9"/>
  <c r="M124" i="9"/>
  <c r="M125" i="9"/>
  <c r="M126" i="9"/>
  <c r="M127" i="9"/>
  <c r="M128" i="9"/>
  <c r="M129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5" i="9"/>
  <c r="M146" i="9"/>
  <c r="M147" i="9"/>
  <c r="M148" i="9"/>
  <c r="M149" i="9"/>
  <c r="M150" i="9"/>
  <c r="M151" i="9"/>
  <c r="M152" i="9"/>
  <c r="M153" i="9"/>
  <c r="M154" i="9"/>
  <c r="M155" i="9"/>
  <c r="M156" i="9"/>
  <c r="M157" i="9"/>
  <c r="M158" i="9"/>
  <c r="M159" i="9"/>
  <c r="M160" i="9"/>
  <c r="M161" i="9"/>
  <c r="M162" i="9"/>
  <c r="M163" i="9"/>
  <c r="M164" i="9"/>
  <c r="M165" i="9"/>
  <c r="M166" i="9"/>
  <c r="M167" i="9"/>
  <c r="M168" i="9"/>
  <c r="M169" i="9"/>
  <c r="M170" i="9"/>
  <c r="M171" i="9"/>
  <c r="M172" i="9"/>
  <c r="M173" i="9"/>
  <c r="M174" i="9"/>
  <c r="M175" i="9"/>
  <c r="M176" i="9"/>
  <c r="M177" i="9"/>
  <c r="M178" i="9"/>
  <c r="M179" i="9"/>
  <c r="M180" i="9"/>
  <c r="M181" i="9"/>
  <c r="M182" i="9"/>
  <c r="M183" i="9"/>
  <c r="M184" i="9"/>
  <c r="M185" i="9"/>
  <c r="M186" i="9"/>
  <c r="M187" i="9"/>
  <c r="M188" i="9"/>
  <c r="M189" i="9"/>
  <c r="M190" i="9"/>
  <c r="M191" i="9"/>
  <c r="M192" i="9"/>
  <c r="M193" i="9"/>
  <c r="M194" i="9"/>
  <c r="M195" i="9"/>
  <c r="M196" i="9"/>
  <c r="M197" i="9"/>
  <c r="M198" i="9"/>
  <c r="M199" i="9"/>
  <c r="M200" i="9"/>
  <c r="M201" i="9"/>
  <c r="M202" i="9"/>
  <c r="M203" i="9"/>
  <c r="M204" i="9"/>
  <c r="M205" i="9"/>
  <c r="M206" i="9"/>
  <c r="M207" i="9"/>
  <c r="M208" i="9"/>
  <c r="M209" i="9"/>
  <c r="M210" i="9"/>
  <c r="M211" i="9"/>
  <c r="M212" i="9"/>
  <c r="M213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231" i="9"/>
  <c r="M232" i="9"/>
  <c r="M233" i="9"/>
  <c r="M234" i="9"/>
  <c r="M235" i="9"/>
  <c r="M236" i="9"/>
  <c r="M237" i="9"/>
  <c r="M238" i="9"/>
  <c r="M239" i="9"/>
  <c r="M240" i="9"/>
  <c r="M241" i="9"/>
  <c r="M242" i="9"/>
  <c r="M243" i="9"/>
  <c r="M244" i="9"/>
  <c r="M245" i="9"/>
  <c r="M246" i="9"/>
  <c r="M247" i="9"/>
  <c r="M248" i="9"/>
  <c r="M249" i="9"/>
  <c r="M250" i="9"/>
  <c r="M251" i="9"/>
  <c r="M252" i="9"/>
  <c r="M253" i="9"/>
  <c r="M254" i="9"/>
  <c r="M255" i="9"/>
  <c r="M256" i="9"/>
  <c r="M257" i="9"/>
  <c r="M258" i="9"/>
  <c r="M259" i="9"/>
  <c r="M260" i="9"/>
  <c r="M261" i="9"/>
  <c r="M262" i="9"/>
  <c r="M263" i="9"/>
  <c r="M264" i="9"/>
  <c r="M265" i="9"/>
  <c r="M266" i="9"/>
  <c r="M267" i="9"/>
  <c r="M268" i="9"/>
  <c r="M269" i="9"/>
  <c r="M270" i="9"/>
  <c r="M271" i="9"/>
  <c r="M272" i="9"/>
  <c r="M273" i="9"/>
  <c r="M274" i="9"/>
  <c r="M275" i="9"/>
  <c r="M276" i="9"/>
  <c r="M277" i="9"/>
  <c r="M278" i="9"/>
  <c r="M279" i="9"/>
  <c r="M280" i="9"/>
  <c r="M281" i="9"/>
  <c r="M282" i="9"/>
  <c r="M283" i="9"/>
  <c r="M284" i="9"/>
  <c r="M285" i="9"/>
  <c r="M286" i="9"/>
  <c r="M287" i="9"/>
  <c r="M288" i="9"/>
  <c r="M289" i="9"/>
  <c r="M290" i="9"/>
  <c r="M291" i="9"/>
  <c r="M292" i="9"/>
  <c r="M293" i="9"/>
  <c r="M294" i="9"/>
  <c r="M295" i="9"/>
  <c r="M296" i="9"/>
  <c r="M297" i="9"/>
  <c r="M298" i="9"/>
  <c r="M299" i="9"/>
  <c r="M300" i="9"/>
  <c r="M301" i="9"/>
  <c r="M302" i="9"/>
  <c r="M303" i="9"/>
  <c r="M304" i="9"/>
  <c r="M305" i="9"/>
  <c r="M306" i="9"/>
  <c r="M6" i="9"/>
  <c r="M7" i="9"/>
  <c r="L6" i="9"/>
  <c r="L7" i="9"/>
  <c r="L9" i="9"/>
  <c r="L10" i="9"/>
  <c r="L11" i="9"/>
  <c r="L18" i="9"/>
  <c r="L24" i="9"/>
  <c r="L25" i="9"/>
  <c r="L12" i="9"/>
  <c r="L13" i="9"/>
  <c r="L17" i="9"/>
  <c r="L21" i="9"/>
  <c r="L22" i="9"/>
  <c r="L23" i="9"/>
  <c r="L19" i="9"/>
  <c r="L34" i="9"/>
  <c r="L35" i="9"/>
  <c r="L40" i="9"/>
  <c r="L41" i="9"/>
  <c r="L42" i="9"/>
  <c r="L26" i="9"/>
  <c r="L27" i="9"/>
  <c r="L43" i="9"/>
  <c r="L14" i="9"/>
  <c r="L15" i="9"/>
  <c r="L16" i="9"/>
  <c r="L56" i="9"/>
  <c r="L57" i="9"/>
  <c r="L58" i="9"/>
  <c r="L33" i="9"/>
  <c r="L59" i="9"/>
  <c r="L44" i="9"/>
  <c r="L60" i="9"/>
  <c r="L61" i="9"/>
  <c r="L62" i="9"/>
  <c r="L45" i="9"/>
  <c r="L46" i="9"/>
  <c r="L47" i="9"/>
  <c r="L71" i="9"/>
  <c r="L72" i="9"/>
  <c r="L73" i="9"/>
  <c r="L74" i="9"/>
  <c r="L75" i="9"/>
  <c r="L76" i="9"/>
  <c r="L77" i="9"/>
  <c r="L78" i="9"/>
  <c r="L79" i="9"/>
  <c r="L54" i="9"/>
  <c r="L55" i="9"/>
  <c r="L105" i="9"/>
  <c r="L106" i="9"/>
  <c r="L107" i="9"/>
  <c r="L108" i="9"/>
  <c r="L20" i="9"/>
  <c r="L28" i="9"/>
  <c r="L29" i="9"/>
  <c r="L30" i="9"/>
  <c r="L31" i="9"/>
  <c r="L32" i="9"/>
  <c r="L36" i="9"/>
  <c r="L37" i="9"/>
  <c r="L38" i="9"/>
  <c r="L39" i="9"/>
  <c r="L48" i="9"/>
  <c r="L49" i="9"/>
  <c r="L50" i="9"/>
  <c r="L51" i="9"/>
  <c r="L52" i="9"/>
  <c r="L53" i="9"/>
  <c r="L63" i="9"/>
  <c r="L64" i="9"/>
  <c r="L65" i="9"/>
  <c r="L66" i="9"/>
  <c r="L67" i="9"/>
  <c r="L68" i="9"/>
  <c r="L69" i="9"/>
  <c r="L70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71" i="9"/>
  <c r="L172" i="9"/>
  <c r="L173" i="9"/>
  <c r="L174" i="9"/>
  <c r="L175" i="9"/>
  <c r="L176" i="9"/>
  <c r="L177" i="9"/>
  <c r="L178" i="9"/>
  <c r="L179" i="9"/>
  <c r="L180" i="9"/>
  <c r="L181" i="9"/>
  <c r="L182" i="9"/>
  <c r="L183" i="9"/>
  <c r="L184" i="9"/>
  <c r="L185" i="9"/>
  <c r="L186" i="9"/>
  <c r="L187" i="9"/>
  <c r="L188" i="9"/>
  <c r="L189" i="9"/>
  <c r="L190" i="9"/>
  <c r="L191" i="9"/>
  <c r="L192" i="9"/>
  <c r="L193" i="9"/>
  <c r="L194" i="9"/>
  <c r="L195" i="9"/>
  <c r="L196" i="9"/>
  <c r="L197" i="9"/>
  <c r="L198" i="9"/>
  <c r="L199" i="9"/>
  <c r="L200" i="9"/>
  <c r="L201" i="9"/>
  <c r="L202" i="9"/>
  <c r="L203" i="9"/>
  <c r="L204" i="9"/>
  <c r="L205" i="9"/>
  <c r="L206" i="9"/>
  <c r="L207" i="9"/>
  <c r="L208" i="9"/>
  <c r="L209" i="9"/>
  <c r="L210" i="9"/>
  <c r="L211" i="9"/>
  <c r="L212" i="9"/>
  <c r="L213" i="9"/>
  <c r="L214" i="9"/>
  <c r="L215" i="9"/>
  <c r="L216" i="9"/>
  <c r="L217" i="9"/>
  <c r="L218" i="9"/>
  <c r="L219" i="9"/>
  <c r="L220" i="9"/>
  <c r="L221" i="9"/>
  <c r="L222" i="9"/>
  <c r="L223" i="9"/>
  <c r="L224" i="9"/>
  <c r="L225" i="9"/>
  <c r="L226" i="9"/>
  <c r="L227" i="9"/>
  <c r="L228" i="9"/>
  <c r="L229" i="9"/>
  <c r="L230" i="9"/>
  <c r="L231" i="9"/>
  <c r="L232" i="9"/>
  <c r="L233" i="9"/>
  <c r="L234" i="9"/>
  <c r="L235" i="9"/>
  <c r="L236" i="9"/>
  <c r="L237" i="9"/>
  <c r="L238" i="9"/>
  <c r="L239" i="9"/>
  <c r="L240" i="9"/>
  <c r="L241" i="9"/>
  <c r="L242" i="9"/>
  <c r="L243" i="9"/>
  <c r="L244" i="9"/>
  <c r="L245" i="9"/>
  <c r="L246" i="9"/>
  <c r="L247" i="9"/>
  <c r="L248" i="9"/>
  <c r="L249" i="9"/>
  <c r="L250" i="9"/>
  <c r="L251" i="9"/>
  <c r="L252" i="9"/>
  <c r="L253" i="9"/>
  <c r="L254" i="9"/>
  <c r="L255" i="9"/>
  <c r="L256" i="9"/>
  <c r="L257" i="9"/>
  <c r="L258" i="9"/>
  <c r="L259" i="9"/>
  <c r="L260" i="9"/>
  <c r="L261" i="9"/>
  <c r="L262" i="9"/>
  <c r="L263" i="9"/>
  <c r="L264" i="9"/>
  <c r="L265" i="9"/>
  <c r="L266" i="9"/>
  <c r="L267" i="9"/>
  <c r="L268" i="9"/>
  <c r="L269" i="9"/>
  <c r="L270" i="9"/>
  <c r="L271" i="9"/>
  <c r="L272" i="9"/>
  <c r="L273" i="9"/>
  <c r="L274" i="9"/>
  <c r="L275" i="9"/>
  <c r="L276" i="9"/>
  <c r="L277" i="9"/>
  <c r="L278" i="9"/>
  <c r="L279" i="9"/>
  <c r="L280" i="9"/>
  <c r="L281" i="9"/>
  <c r="L282" i="9"/>
  <c r="L283" i="9"/>
  <c r="L284" i="9"/>
  <c r="L285" i="9"/>
  <c r="L286" i="9"/>
  <c r="L287" i="9"/>
  <c r="L288" i="9"/>
  <c r="L289" i="9"/>
  <c r="L290" i="9"/>
  <c r="L291" i="9"/>
  <c r="L292" i="9"/>
  <c r="L293" i="9"/>
  <c r="L294" i="9"/>
  <c r="L295" i="9"/>
  <c r="L296" i="9"/>
  <c r="L297" i="9"/>
  <c r="L298" i="9"/>
  <c r="L299" i="9"/>
  <c r="L300" i="9"/>
  <c r="L301" i="9"/>
  <c r="L302" i="9"/>
  <c r="L303" i="9"/>
  <c r="L304" i="9"/>
  <c r="L305" i="9"/>
  <c r="L306" i="9"/>
  <c r="L8" i="9"/>
  <c r="N6" i="9"/>
  <c r="N7" i="9"/>
  <c r="N8" i="9"/>
  <c r="N9" i="9"/>
  <c r="N10" i="9"/>
  <c r="N11" i="9"/>
  <c r="N24" i="9"/>
  <c r="N25" i="9"/>
  <c r="N12" i="9"/>
  <c r="N13" i="9"/>
  <c r="N17" i="9"/>
  <c r="N21" i="9"/>
  <c r="N22" i="9"/>
  <c r="N23" i="9"/>
  <c r="N19" i="9"/>
  <c r="N34" i="9"/>
  <c r="N35" i="9"/>
  <c r="N40" i="9"/>
  <c r="N41" i="9"/>
  <c r="N42" i="9"/>
  <c r="N26" i="9"/>
  <c r="N27" i="9"/>
  <c r="N43" i="9"/>
  <c r="N14" i="9"/>
  <c r="N15" i="9"/>
  <c r="N16" i="9"/>
  <c r="N56" i="9"/>
  <c r="N57" i="9"/>
  <c r="N58" i="9"/>
  <c r="N33" i="9"/>
  <c r="N59" i="9"/>
  <c r="N44" i="9"/>
  <c r="N60" i="9"/>
  <c r="N61" i="9"/>
  <c r="N62" i="9"/>
  <c r="N45" i="9"/>
  <c r="N46" i="9"/>
  <c r="N47" i="9"/>
  <c r="N71" i="9"/>
  <c r="N72" i="9"/>
  <c r="N73" i="9"/>
  <c r="N74" i="9"/>
  <c r="N75" i="9"/>
  <c r="N76" i="9"/>
  <c r="N77" i="9"/>
  <c r="N78" i="9"/>
  <c r="N79" i="9"/>
  <c r="N54" i="9"/>
  <c r="N55" i="9"/>
  <c r="N105" i="9"/>
  <c r="N106" i="9"/>
  <c r="N107" i="9"/>
  <c r="N108" i="9"/>
  <c r="N20" i="9"/>
  <c r="N28" i="9"/>
  <c r="N29" i="9"/>
  <c r="N30" i="9"/>
  <c r="N31" i="9"/>
  <c r="N32" i="9"/>
  <c r="N36" i="9"/>
  <c r="N37" i="9"/>
  <c r="N38" i="9"/>
  <c r="N39" i="9"/>
  <c r="N48" i="9"/>
  <c r="N49" i="9"/>
  <c r="N50" i="9"/>
  <c r="N51" i="9"/>
  <c r="N52" i="9"/>
  <c r="N53" i="9"/>
  <c r="N63" i="9"/>
  <c r="N64" i="9"/>
  <c r="N65" i="9"/>
  <c r="N66" i="9"/>
  <c r="N67" i="9"/>
  <c r="N68" i="9"/>
  <c r="N69" i="9"/>
  <c r="N70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09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306" i="9"/>
  <c r="N18" i="9"/>
  <c r="O25" i="9"/>
  <c r="O12" i="9"/>
  <c r="O13" i="9"/>
  <c r="O17" i="9"/>
  <c r="O21" i="9"/>
  <c r="O22" i="9"/>
  <c r="O23" i="9"/>
  <c r="O19" i="9"/>
  <c r="I19" i="9" s="1"/>
  <c r="O34" i="9"/>
  <c r="O35" i="9"/>
  <c r="O40" i="9"/>
  <c r="O41" i="9"/>
  <c r="O42" i="9"/>
  <c r="O26" i="9"/>
  <c r="O27" i="9"/>
  <c r="O43" i="9"/>
  <c r="I43" i="9" s="1"/>
  <c r="O14" i="9"/>
  <c r="O15" i="9"/>
  <c r="O16" i="9"/>
  <c r="O56" i="9"/>
  <c r="I56" i="9" s="1"/>
  <c r="O57" i="9"/>
  <c r="O58" i="9"/>
  <c r="O33" i="9"/>
  <c r="O59" i="9"/>
  <c r="I59" i="9" s="1"/>
  <c r="O44" i="9"/>
  <c r="O60" i="9"/>
  <c r="O61" i="9"/>
  <c r="O62" i="9"/>
  <c r="O45" i="9"/>
  <c r="O46" i="9"/>
  <c r="O47" i="9"/>
  <c r="O71" i="9"/>
  <c r="I71" i="9" s="1"/>
  <c r="O72" i="9"/>
  <c r="O73" i="9"/>
  <c r="O74" i="9"/>
  <c r="O75" i="9"/>
  <c r="O76" i="9"/>
  <c r="O77" i="9"/>
  <c r="O78" i="9"/>
  <c r="O79" i="9"/>
  <c r="I79" i="9" s="1"/>
  <c r="O54" i="9"/>
  <c r="O55" i="9"/>
  <c r="O105" i="9"/>
  <c r="O106" i="9"/>
  <c r="O107" i="9"/>
  <c r="O108" i="9"/>
  <c r="O20" i="9"/>
  <c r="O28" i="9"/>
  <c r="I28" i="9" s="1"/>
  <c r="O29" i="9"/>
  <c r="O30" i="9"/>
  <c r="O31" i="9"/>
  <c r="O32" i="9"/>
  <c r="O36" i="9"/>
  <c r="O37" i="9"/>
  <c r="O38" i="9"/>
  <c r="O39" i="9"/>
  <c r="I39" i="9" s="1"/>
  <c r="O48" i="9"/>
  <c r="O49" i="9"/>
  <c r="O50" i="9"/>
  <c r="O51" i="9"/>
  <c r="I51" i="9" s="1"/>
  <c r="O52" i="9"/>
  <c r="O53" i="9"/>
  <c r="O63" i="9"/>
  <c r="O64" i="9"/>
  <c r="I64" i="9" s="1"/>
  <c r="O65" i="9"/>
  <c r="O66" i="9"/>
  <c r="O67" i="9"/>
  <c r="I67" i="9" s="1"/>
  <c r="O68" i="9"/>
  <c r="O69" i="9"/>
  <c r="O70" i="9"/>
  <c r="O80" i="9"/>
  <c r="O81" i="9"/>
  <c r="I81" i="9" s="1"/>
  <c r="O82" i="9"/>
  <c r="O83" i="9"/>
  <c r="O84" i="9"/>
  <c r="O85" i="9"/>
  <c r="I85" i="9" s="1"/>
  <c r="O86" i="9"/>
  <c r="O87" i="9"/>
  <c r="O88" i="9"/>
  <c r="O89" i="9"/>
  <c r="I89" i="9" s="1"/>
  <c r="O90" i="9"/>
  <c r="O91" i="9"/>
  <c r="O92" i="9"/>
  <c r="O93" i="9"/>
  <c r="O94" i="9"/>
  <c r="O95" i="9"/>
  <c r="O96" i="9"/>
  <c r="O97" i="9"/>
  <c r="I97" i="9" s="1"/>
  <c r="O98" i="9"/>
  <c r="O99" i="9"/>
  <c r="O100" i="9"/>
  <c r="O101" i="9"/>
  <c r="O102" i="9"/>
  <c r="O103" i="9"/>
  <c r="O104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0" i="9"/>
  <c r="O131" i="9"/>
  <c r="O132" i="9"/>
  <c r="O133" i="9"/>
  <c r="O134" i="9"/>
  <c r="O135" i="9"/>
  <c r="O136" i="9"/>
  <c r="O137" i="9"/>
  <c r="O138" i="9"/>
  <c r="O139" i="9"/>
  <c r="O140" i="9"/>
  <c r="O141" i="9"/>
  <c r="O142" i="9"/>
  <c r="O143" i="9"/>
  <c r="O144" i="9"/>
  <c r="O145" i="9"/>
  <c r="O146" i="9"/>
  <c r="O147" i="9"/>
  <c r="O148" i="9"/>
  <c r="O149" i="9"/>
  <c r="O150" i="9"/>
  <c r="O151" i="9"/>
  <c r="O152" i="9"/>
  <c r="O153" i="9"/>
  <c r="O154" i="9"/>
  <c r="O155" i="9"/>
  <c r="O156" i="9"/>
  <c r="O157" i="9"/>
  <c r="O158" i="9"/>
  <c r="O159" i="9"/>
  <c r="O160" i="9"/>
  <c r="O161" i="9"/>
  <c r="O162" i="9"/>
  <c r="O163" i="9"/>
  <c r="O164" i="9"/>
  <c r="O165" i="9"/>
  <c r="O166" i="9"/>
  <c r="O167" i="9"/>
  <c r="O168" i="9"/>
  <c r="O169" i="9"/>
  <c r="O170" i="9"/>
  <c r="O171" i="9"/>
  <c r="O172" i="9"/>
  <c r="O173" i="9"/>
  <c r="O174" i="9"/>
  <c r="O175" i="9"/>
  <c r="O176" i="9"/>
  <c r="O177" i="9"/>
  <c r="O178" i="9"/>
  <c r="O179" i="9"/>
  <c r="O180" i="9"/>
  <c r="O181" i="9"/>
  <c r="O182" i="9"/>
  <c r="O183" i="9"/>
  <c r="O184" i="9"/>
  <c r="O185" i="9"/>
  <c r="O186" i="9"/>
  <c r="O187" i="9"/>
  <c r="O188" i="9"/>
  <c r="O189" i="9"/>
  <c r="O190" i="9"/>
  <c r="O191" i="9"/>
  <c r="O192" i="9"/>
  <c r="O193" i="9"/>
  <c r="O194" i="9"/>
  <c r="O195" i="9"/>
  <c r="O196" i="9"/>
  <c r="O197" i="9"/>
  <c r="O198" i="9"/>
  <c r="O199" i="9"/>
  <c r="O200" i="9"/>
  <c r="O201" i="9"/>
  <c r="O202" i="9"/>
  <c r="O203" i="9"/>
  <c r="O204" i="9"/>
  <c r="O205" i="9"/>
  <c r="O206" i="9"/>
  <c r="O207" i="9"/>
  <c r="O208" i="9"/>
  <c r="O209" i="9"/>
  <c r="O210" i="9"/>
  <c r="O211" i="9"/>
  <c r="O212" i="9"/>
  <c r="O213" i="9"/>
  <c r="O214" i="9"/>
  <c r="O215" i="9"/>
  <c r="O216" i="9"/>
  <c r="O217" i="9"/>
  <c r="O218" i="9"/>
  <c r="O219" i="9"/>
  <c r="O220" i="9"/>
  <c r="O221" i="9"/>
  <c r="O222" i="9"/>
  <c r="O223" i="9"/>
  <c r="O224" i="9"/>
  <c r="O225" i="9"/>
  <c r="O226" i="9"/>
  <c r="O227" i="9"/>
  <c r="O228" i="9"/>
  <c r="O229" i="9"/>
  <c r="O230" i="9"/>
  <c r="O231" i="9"/>
  <c r="O232" i="9"/>
  <c r="O233" i="9"/>
  <c r="O234" i="9"/>
  <c r="O235" i="9"/>
  <c r="O236" i="9"/>
  <c r="O237" i="9"/>
  <c r="O238" i="9"/>
  <c r="O239" i="9"/>
  <c r="O240" i="9"/>
  <c r="O241" i="9"/>
  <c r="O242" i="9"/>
  <c r="O243" i="9"/>
  <c r="O244" i="9"/>
  <c r="O245" i="9"/>
  <c r="O246" i="9"/>
  <c r="O247" i="9"/>
  <c r="O248" i="9"/>
  <c r="O249" i="9"/>
  <c r="O250" i="9"/>
  <c r="O251" i="9"/>
  <c r="O252" i="9"/>
  <c r="O253" i="9"/>
  <c r="O254" i="9"/>
  <c r="O255" i="9"/>
  <c r="O256" i="9"/>
  <c r="O257" i="9"/>
  <c r="O258" i="9"/>
  <c r="O259" i="9"/>
  <c r="O260" i="9"/>
  <c r="O261" i="9"/>
  <c r="O262" i="9"/>
  <c r="O263" i="9"/>
  <c r="O264" i="9"/>
  <c r="O265" i="9"/>
  <c r="O266" i="9"/>
  <c r="O267" i="9"/>
  <c r="O268" i="9"/>
  <c r="O269" i="9"/>
  <c r="O270" i="9"/>
  <c r="O271" i="9"/>
  <c r="O272" i="9"/>
  <c r="O273" i="9"/>
  <c r="O274" i="9"/>
  <c r="O275" i="9"/>
  <c r="O276" i="9"/>
  <c r="O277" i="9"/>
  <c r="O278" i="9"/>
  <c r="O279" i="9"/>
  <c r="O280" i="9"/>
  <c r="O281" i="9"/>
  <c r="O282" i="9"/>
  <c r="O283" i="9"/>
  <c r="O284" i="9"/>
  <c r="O285" i="9"/>
  <c r="O286" i="9"/>
  <c r="O287" i="9"/>
  <c r="O288" i="9"/>
  <c r="O289" i="9"/>
  <c r="O290" i="9"/>
  <c r="O291" i="9"/>
  <c r="O292" i="9"/>
  <c r="O293" i="9"/>
  <c r="O294" i="9"/>
  <c r="O295" i="9"/>
  <c r="O296" i="9"/>
  <c r="O297" i="9"/>
  <c r="O298" i="9"/>
  <c r="O299" i="9"/>
  <c r="O300" i="9"/>
  <c r="O301" i="9"/>
  <c r="O302" i="9"/>
  <c r="O303" i="9"/>
  <c r="O304" i="9"/>
  <c r="O305" i="9"/>
  <c r="O306" i="9"/>
  <c r="O6" i="9"/>
  <c r="O7" i="9"/>
  <c r="O8" i="9"/>
  <c r="I8" i="9" s="1"/>
  <c r="O9" i="9"/>
  <c r="O10" i="9"/>
  <c r="O11" i="9"/>
  <c r="O18" i="9"/>
  <c r="O24" i="9"/>
  <c r="I62" i="9"/>
  <c r="I32" i="9"/>
  <c r="I101" i="9"/>
  <c r="I41" i="9"/>
  <c r="C8" i="10"/>
  <c r="I23" i="9" l="1"/>
  <c r="I16" i="9"/>
  <c r="I17" i="9"/>
  <c r="I75" i="9"/>
  <c r="I106" i="9"/>
  <c r="I68" i="9"/>
  <c r="I93" i="9"/>
  <c r="I53" i="9"/>
  <c r="I103" i="9"/>
  <c r="I9" i="9"/>
  <c r="I100" i="9"/>
  <c r="I92" i="9"/>
  <c r="I84" i="9"/>
  <c r="I50" i="9"/>
  <c r="I31" i="9"/>
  <c r="I105" i="9"/>
  <c r="I74" i="9"/>
  <c r="I61" i="9"/>
  <c r="I40" i="9"/>
  <c r="I13" i="9"/>
  <c r="I24" i="9"/>
  <c r="I104" i="9"/>
  <c r="I88" i="9"/>
  <c r="I80" i="9"/>
  <c r="I38" i="9"/>
  <c r="I20" i="9"/>
  <c r="I78" i="9"/>
  <c r="I47" i="9"/>
  <c r="I27" i="9"/>
  <c r="I96" i="9"/>
  <c r="I63" i="9"/>
  <c r="I33" i="9"/>
  <c r="I18" i="9"/>
  <c r="I10" i="9"/>
  <c r="I65" i="9"/>
  <c r="I29" i="9"/>
  <c r="I72" i="9"/>
  <c r="I90" i="9"/>
  <c r="I102" i="9"/>
  <c r="I94" i="9"/>
  <c r="I86" i="9"/>
  <c r="I69" i="9"/>
  <c r="I52" i="9"/>
  <c r="I36" i="9"/>
  <c r="I107" i="9"/>
  <c r="I76" i="9"/>
  <c r="I45" i="9"/>
  <c r="I57" i="9"/>
  <c r="I42" i="9"/>
  <c r="I21" i="9"/>
  <c r="I12" i="9"/>
  <c r="I95" i="11"/>
  <c r="I97" i="11"/>
  <c r="I101" i="11"/>
  <c r="I87" i="11"/>
  <c r="I103" i="11"/>
  <c r="I89" i="11"/>
  <c r="C6" i="11"/>
  <c r="I88" i="11"/>
  <c r="I90" i="11"/>
  <c r="I92" i="11"/>
  <c r="I94" i="11"/>
  <c r="I96" i="11"/>
  <c r="I98" i="11"/>
  <c r="I100" i="11"/>
  <c r="I102" i="11"/>
  <c r="I104" i="11"/>
  <c r="I106" i="11"/>
  <c r="I99" i="9"/>
  <c r="I91" i="9"/>
  <c r="I83" i="9"/>
  <c r="I66" i="9"/>
  <c r="I49" i="9"/>
  <c r="I30" i="9"/>
  <c r="I55" i="9"/>
  <c r="I73" i="9"/>
  <c r="I60" i="9"/>
  <c r="I15" i="9"/>
  <c r="I35" i="9"/>
  <c r="I95" i="9"/>
  <c r="I87" i="9"/>
  <c r="I70" i="9"/>
  <c r="I37" i="9"/>
  <c r="I108" i="9"/>
  <c r="I77" i="9"/>
  <c r="I46" i="9"/>
  <c r="I58" i="9"/>
  <c r="I26" i="9"/>
  <c r="I22" i="9"/>
  <c r="I98" i="9"/>
  <c r="I82" i="9"/>
  <c r="I48" i="9"/>
  <c r="I54" i="9"/>
  <c r="I44" i="9"/>
  <c r="I14" i="9"/>
  <c r="I34" i="9"/>
  <c r="I25" i="9"/>
  <c r="I6" i="9"/>
  <c r="I11" i="9"/>
  <c r="I7" i="9"/>
  <c r="C5" i="10"/>
  <c r="C6" i="10" s="1"/>
  <c r="CM5" i="1" a="1"/>
  <c r="CM5" i="1" s="1"/>
  <c r="EB5" i="1" a="1"/>
  <c r="EB5" i="1" s="1"/>
  <c r="F27" i="8"/>
  <c r="G27" i="8" s="1"/>
  <c r="H27" i="8" s="1"/>
  <c r="I27" i="8" s="1"/>
  <c r="J27" i="8" s="1"/>
  <c r="K27" i="8" s="1"/>
  <c r="L27" i="8" s="1"/>
  <c r="M27" i="8" s="1"/>
  <c r="N27" i="8" s="1"/>
  <c r="O27" i="8" s="1"/>
  <c r="P27" i="8" s="1"/>
  <c r="Q27" i="8" s="1"/>
  <c r="R27" i="8" s="1"/>
  <c r="S27" i="8" s="1"/>
  <c r="T27" i="8" s="1"/>
  <c r="U27" i="8" s="1"/>
  <c r="V27" i="8" s="1"/>
  <c r="W27" i="8" s="1"/>
  <c r="X27" i="8" s="1"/>
  <c r="Y27" i="8" s="1"/>
  <c r="Z27" i="8" s="1"/>
  <c r="AA27" i="8" s="1"/>
  <c r="AB27" i="8" s="1"/>
  <c r="AC27" i="8" s="1"/>
  <c r="AD27" i="8" s="1"/>
  <c r="AE27" i="8" s="1"/>
  <c r="AF27" i="8" s="1"/>
  <c r="AG27" i="8" s="1"/>
  <c r="AH27" i="8" s="1"/>
  <c r="AI27" i="8" s="1"/>
  <c r="AJ27" i="8" s="1"/>
  <c r="AK27" i="8" s="1"/>
  <c r="AL27" i="8" s="1"/>
  <c r="AM27" i="8" s="1"/>
  <c r="AN27" i="8" s="1"/>
  <c r="AO27" i="8" s="1"/>
  <c r="AP27" i="8" s="1"/>
  <c r="AQ27" i="8" s="1"/>
  <c r="AR27" i="8" s="1"/>
  <c r="I5" i="1" s="1" a="1"/>
  <c r="I5" i="1" s="1"/>
  <c r="E28" i="8"/>
  <c r="F28" i="8" s="1"/>
  <c r="G28" i="8" s="1"/>
  <c r="H28" i="8" s="1"/>
  <c r="I28" i="8" s="1"/>
  <c r="J28" i="8" s="1"/>
  <c r="K28" i="8" s="1"/>
  <c r="L28" i="8" s="1"/>
  <c r="M28" i="8" s="1"/>
  <c r="N28" i="8" s="1"/>
  <c r="O28" i="8" s="1"/>
  <c r="P28" i="8" s="1"/>
  <c r="Q28" i="8" s="1"/>
  <c r="R28" i="8" s="1"/>
  <c r="S28" i="8" s="1"/>
  <c r="T28" i="8" s="1"/>
  <c r="U28" i="8" s="1"/>
  <c r="V28" i="8" s="1"/>
  <c r="W28" i="8" s="1"/>
  <c r="X28" i="8" s="1"/>
  <c r="Y28" i="8" s="1"/>
  <c r="Z28" i="8" s="1"/>
  <c r="AA28" i="8" s="1"/>
  <c r="AB28" i="8" s="1"/>
  <c r="AC28" i="8" s="1"/>
  <c r="AD28" i="8" s="1"/>
  <c r="AE28" i="8" s="1"/>
  <c r="AF28" i="8" s="1"/>
  <c r="AG28" i="8" s="1"/>
  <c r="AH28" i="8" s="1"/>
  <c r="AI28" i="8" s="1"/>
  <c r="AJ28" i="8" s="1"/>
  <c r="AK28" i="8" s="1"/>
  <c r="AL28" i="8" s="1"/>
  <c r="AM28" i="8" s="1"/>
  <c r="AN28" i="8" s="1"/>
  <c r="AO28" i="8" s="1"/>
  <c r="AP28" i="8" s="1"/>
  <c r="AQ28" i="8" s="1"/>
  <c r="AR28" i="8" s="1"/>
  <c r="AX5" i="1" s="1" a="1"/>
  <c r="AX5" i="1" s="1"/>
  <c r="E29" i="8"/>
  <c r="F29" i="8" s="1"/>
  <c r="G29" i="8" s="1"/>
  <c r="H29" i="8" s="1"/>
  <c r="I29" i="8" s="1"/>
  <c r="J29" i="8" s="1"/>
  <c r="K29" i="8" s="1"/>
  <c r="L29" i="8" s="1"/>
  <c r="M29" i="8" s="1"/>
  <c r="N29" i="8" s="1"/>
  <c r="O29" i="8" s="1"/>
  <c r="P29" i="8" s="1"/>
  <c r="Q29" i="8" s="1"/>
  <c r="R29" i="8" s="1"/>
  <c r="S29" i="8" s="1"/>
  <c r="T29" i="8" s="1"/>
  <c r="U29" i="8" s="1"/>
  <c r="V29" i="8" s="1"/>
  <c r="W29" i="8" s="1"/>
  <c r="X29" i="8" s="1"/>
  <c r="Y29" i="8" s="1"/>
  <c r="Z29" i="8" s="1"/>
  <c r="AA29" i="8" s="1"/>
  <c r="AB29" i="8" s="1"/>
  <c r="AC29" i="8" s="1"/>
  <c r="AD29" i="8" s="1"/>
  <c r="AE29" i="8" s="1"/>
  <c r="AF29" i="8" s="1"/>
  <c r="AG29" i="8" s="1"/>
  <c r="AH29" i="8" s="1"/>
  <c r="AI29" i="8" s="1"/>
  <c r="AJ29" i="8" s="1"/>
  <c r="AK29" i="8" s="1"/>
  <c r="AL29" i="8" s="1"/>
  <c r="AM29" i="8" s="1"/>
  <c r="AN29" i="8" s="1"/>
  <c r="AO29" i="8" s="1"/>
  <c r="AP29" i="8" s="1"/>
  <c r="AQ29" i="8" s="1"/>
  <c r="AR29" i="8" s="1"/>
  <c r="E30" i="8"/>
  <c r="F30" i="8" s="1"/>
  <c r="G30" i="8" s="1"/>
  <c r="H30" i="8" s="1"/>
  <c r="I30" i="8" s="1"/>
  <c r="J30" i="8" s="1"/>
  <c r="K30" i="8" s="1"/>
  <c r="L30" i="8" s="1"/>
  <c r="M30" i="8" s="1"/>
  <c r="N30" i="8" s="1"/>
  <c r="O30" i="8" s="1"/>
  <c r="P30" i="8" s="1"/>
  <c r="Q30" i="8" s="1"/>
  <c r="R30" i="8" s="1"/>
  <c r="S30" i="8" s="1"/>
  <c r="T30" i="8" s="1"/>
  <c r="U30" i="8" s="1"/>
  <c r="V30" i="8" s="1"/>
  <c r="W30" i="8" s="1"/>
  <c r="X30" i="8" s="1"/>
  <c r="Y30" i="8" s="1"/>
  <c r="Z30" i="8" s="1"/>
  <c r="AA30" i="8" s="1"/>
  <c r="AB30" i="8" s="1"/>
  <c r="AC30" i="8" s="1"/>
  <c r="AD30" i="8" s="1"/>
  <c r="AE30" i="8" s="1"/>
  <c r="AF30" i="8" s="1"/>
  <c r="AG30" i="8" s="1"/>
  <c r="AH30" i="8" s="1"/>
  <c r="AI30" i="8" s="1"/>
  <c r="AJ30" i="8" s="1"/>
  <c r="AK30" i="8" s="1"/>
  <c r="AL30" i="8" s="1"/>
  <c r="AM30" i="8" s="1"/>
  <c r="AN30" i="8" s="1"/>
  <c r="AO30" i="8" s="1"/>
  <c r="AP30" i="8" s="1"/>
  <c r="AQ30" i="8" s="1"/>
  <c r="AR30" i="8" s="1"/>
  <c r="E31" i="8"/>
  <c r="F31" i="8" s="1"/>
  <c r="G31" i="8" s="1"/>
  <c r="H31" i="8" s="1"/>
  <c r="I31" i="8" s="1"/>
  <c r="J31" i="8" s="1"/>
  <c r="E27" i="8"/>
  <c r="J11" i="9" l="1"/>
  <c r="C8" i="11"/>
  <c r="D5" i="11" a="1"/>
  <c r="D5" i="11" s="1"/>
  <c r="J54" i="9"/>
  <c r="J83" i="9"/>
  <c r="J88" i="9"/>
  <c r="J107" i="9"/>
  <c r="J73" i="9"/>
  <c r="J61" i="9"/>
  <c r="J100" i="9"/>
  <c r="J55" i="9"/>
  <c r="J106" i="9"/>
  <c r="J65" i="9"/>
  <c r="J76" i="9"/>
  <c r="J96" i="9"/>
  <c r="J27" i="9"/>
  <c r="J67" i="9"/>
  <c r="J52" i="9"/>
  <c r="J69" i="9"/>
  <c r="J82" i="9"/>
  <c r="J53" i="9"/>
  <c r="J41" i="9"/>
  <c r="J102" i="9"/>
  <c r="J19" i="9"/>
  <c r="J20" i="9"/>
  <c r="J15" i="9"/>
  <c r="J111" i="9"/>
  <c r="J112" i="9"/>
  <c r="J120" i="9"/>
  <c r="J128" i="9"/>
  <c r="J136" i="9"/>
  <c r="J144" i="9"/>
  <c r="J152" i="9"/>
  <c r="J160" i="9"/>
  <c r="J168" i="9"/>
  <c r="J176" i="9"/>
  <c r="J184" i="9"/>
  <c r="J192" i="9"/>
  <c r="J200" i="9"/>
  <c r="J208" i="9"/>
  <c r="J216" i="9"/>
  <c r="J224" i="9"/>
  <c r="J232" i="9"/>
  <c r="J240" i="9"/>
  <c r="J248" i="9"/>
  <c r="J256" i="9"/>
  <c r="J264" i="9"/>
  <c r="J272" i="9"/>
  <c r="J280" i="9"/>
  <c r="J288" i="9"/>
  <c r="J296" i="9"/>
  <c r="J304" i="9"/>
  <c r="J131" i="9"/>
  <c r="J163" i="9"/>
  <c r="J179" i="9"/>
  <c r="J203" i="9"/>
  <c r="J235" i="9"/>
  <c r="J267" i="9"/>
  <c r="J283" i="9"/>
  <c r="J299" i="9"/>
  <c r="J113" i="9"/>
  <c r="J121" i="9"/>
  <c r="J129" i="9"/>
  <c r="J137" i="9"/>
  <c r="J145" i="9"/>
  <c r="J153" i="9"/>
  <c r="J161" i="9"/>
  <c r="J169" i="9"/>
  <c r="J177" i="9"/>
  <c r="J185" i="9"/>
  <c r="J193" i="9"/>
  <c r="J201" i="9"/>
  <c r="J209" i="9"/>
  <c r="J217" i="9"/>
  <c r="J225" i="9"/>
  <c r="J233" i="9"/>
  <c r="J241" i="9"/>
  <c r="J249" i="9"/>
  <c r="J257" i="9"/>
  <c r="J265" i="9"/>
  <c r="J273" i="9"/>
  <c r="J281" i="9"/>
  <c r="J289" i="9"/>
  <c r="J297" i="9"/>
  <c r="J305" i="9"/>
  <c r="J123" i="9"/>
  <c r="J147" i="9"/>
  <c r="J171" i="9"/>
  <c r="J187" i="9"/>
  <c r="J211" i="9"/>
  <c r="J227" i="9"/>
  <c r="J243" i="9"/>
  <c r="J259" i="9"/>
  <c r="J275" i="9"/>
  <c r="J114" i="9"/>
  <c r="J122" i="9"/>
  <c r="J130" i="9"/>
  <c r="J138" i="9"/>
  <c r="J146" i="9"/>
  <c r="J154" i="9"/>
  <c r="J162" i="9"/>
  <c r="J170" i="9"/>
  <c r="J178" i="9"/>
  <c r="J186" i="9"/>
  <c r="J194" i="9"/>
  <c r="J202" i="9"/>
  <c r="J210" i="9"/>
  <c r="J218" i="9"/>
  <c r="J226" i="9"/>
  <c r="J234" i="9"/>
  <c r="J242" i="9"/>
  <c r="J250" i="9"/>
  <c r="J258" i="9"/>
  <c r="J266" i="9"/>
  <c r="J274" i="9"/>
  <c r="J282" i="9"/>
  <c r="J290" i="9"/>
  <c r="J298" i="9"/>
  <c r="J306" i="9"/>
  <c r="J139" i="9"/>
  <c r="J155" i="9"/>
  <c r="J195" i="9"/>
  <c r="J219" i="9"/>
  <c r="J251" i="9"/>
  <c r="J291" i="9"/>
  <c r="J6" i="9"/>
  <c r="J115" i="9"/>
  <c r="J116" i="9"/>
  <c r="J124" i="9"/>
  <c r="J132" i="9"/>
  <c r="J140" i="9"/>
  <c r="J148" i="9"/>
  <c r="J156" i="9"/>
  <c r="J164" i="9"/>
  <c r="J172" i="9"/>
  <c r="J180" i="9"/>
  <c r="J188" i="9"/>
  <c r="J196" i="9"/>
  <c r="J204" i="9"/>
  <c r="J212" i="9"/>
  <c r="J220" i="9"/>
  <c r="J228" i="9"/>
  <c r="J236" i="9"/>
  <c r="J244" i="9"/>
  <c r="J252" i="9"/>
  <c r="J260" i="9"/>
  <c r="J268" i="9"/>
  <c r="J276" i="9"/>
  <c r="J284" i="9"/>
  <c r="J292" i="9"/>
  <c r="J300" i="9"/>
  <c r="J109" i="9"/>
  <c r="J117" i="9"/>
  <c r="J125" i="9"/>
  <c r="J133" i="9"/>
  <c r="J141" i="9"/>
  <c r="J149" i="9"/>
  <c r="J157" i="9"/>
  <c r="J165" i="9"/>
  <c r="J173" i="9"/>
  <c r="J181" i="9"/>
  <c r="J189" i="9"/>
  <c r="J197" i="9"/>
  <c r="J205" i="9"/>
  <c r="J213" i="9"/>
  <c r="J221" i="9"/>
  <c r="J229" i="9"/>
  <c r="J237" i="9"/>
  <c r="J245" i="9"/>
  <c r="J253" i="9"/>
  <c r="J261" i="9"/>
  <c r="J269" i="9"/>
  <c r="J277" i="9"/>
  <c r="J285" i="9"/>
  <c r="J293" i="9"/>
  <c r="J301" i="9"/>
  <c r="J110" i="9"/>
  <c r="J118" i="9"/>
  <c r="J126" i="9"/>
  <c r="J134" i="9"/>
  <c r="J142" i="9"/>
  <c r="J150" i="9"/>
  <c r="J158" i="9"/>
  <c r="J166" i="9"/>
  <c r="J174" i="9"/>
  <c r="J182" i="9"/>
  <c r="J190" i="9"/>
  <c r="J198" i="9"/>
  <c r="J206" i="9"/>
  <c r="J214" i="9"/>
  <c r="J222" i="9"/>
  <c r="J230" i="9"/>
  <c r="J238" i="9"/>
  <c r="J246" i="9"/>
  <c r="J254" i="9"/>
  <c r="J262" i="9"/>
  <c r="J270" i="9"/>
  <c r="J278" i="9"/>
  <c r="J286" i="9"/>
  <c r="J294" i="9"/>
  <c r="J302" i="9"/>
  <c r="J119" i="9"/>
  <c r="J127" i="9"/>
  <c r="J135" i="9"/>
  <c r="J143" i="9"/>
  <c r="J151" i="9"/>
  <c r="J159" i="9"/>
  <c r="J167" i="9"/>
  <c r="J175" i="9"/>
  <c r="J183" i="9"/>
  <c r="J191" i="9"/>
  <c r="J199" i="9"/>
  <c r="J207" i="9"/>
  <c r="J215" i="9"/>
  <c r="J223" i="9"/>
  <c r="J231" i="9"/>
  <c r="J239" i="9"/>
  <c r="J247" i="9"/>
  <c r="J255" i="9"/>
  <c r="J263" i="9"/>
  <c r="J271" i="9"/>
  <c r="J279" i="9"/>
  <c r="J287" i="9"/>
  <c r="J295" i="9"/>
  <c r="J303" i="9"/>
  <c r="J22" i="9"/>
  <c r="J16" i="9"/>
  <c r="J34" i="9"/>
  <c r="J105" i="9"/>
  <c r="J70" i="9"/>
  <c r="J103" i="9"/>
  <c r="J64" i="9"/>
  <c r="J13" i="9"/>
  <c r="J37" i="9"/>
  <c r="J56" i="9"/>
  <c r="J81" i="9"/>
  <c r="J18" i="9"/>
  <c r="J36" i="9"/>
  <c r="J59" i="9"/>
  <c r="J99" i="9"/>
  <c r="J60" i="9"/>
  <c r="J48" i="9"/>
  <c r="J49" i="9"/>
  <c r="J62" i="9"/>
  <c r="J58" i="9"/>
  <c r="J17" i="9"/>
  <c r="J86" i="9"/>
  <c r="J24" i="9"/>
  <c r="J26" i="9"/>
  <c r="J71" i="9"/>
  <c r="J57" i="9"/>
  <c r="J30" i="9"/>
  <c r="J10" i="9"/>
  <c r="J39" i="9"/>
  <c r="J77" i="9"/>
  <c r="J79" i="9"/>
  <c r="J68" i="9"/>
  <c r="J66" i="9"/>
  <c r="J14" i="9"/>
  <c r="J85" i="9"/>
  <c r="J95" i="9"/>
  <c r="J33" i="9"/>
  <c r="J97" i="9"/>
  <c r="J74" i="9"/>
  <c r="J87" i="9"/>
  <c r="J78" i="9"/>
  <c r="J72" i="9"/>
  <c r="J31" i="9"/>
  <c r="J94" i="9"/>
  <c r="J28" i="9"/>
  <c r="J29" i="9"/>
  <c r="J84" i="9"/>
  <c r="J92" i="9"/>
  <c r="J7" i="9"/>
  <c r="J104" i="9"/>
  <c r="J90" i="9"/>
  <c r="J47" i="9"/>
  <c r="J91" i="9"/>
  <c r="J46" i="9"/>
  <c r="J98" i="9"/>
  <c r="J43" i="9"/>
  <c r="J9" i="9"/>
  <c r="J32" i="9"/>
  <c r="J63" i="9"/>
  <c r="J25" i="9"/>
  <c r="J108" i="9"/>
  <c r="J23" i="9"/>
  <c r="J51" i="9"/>
  <c r="J45" i="9"/>
  <c r="J12" i="9"/>
  <c r="J44" i="9"/>
  <c r="J40" i="9"/>
  <c r="J21" i="9"/>
  <c r="J38" i="9"/>
  <c r="J8" i="9"/>
  <c r="J50" i="9"/>
  <c r="J42" i="9"/>
  <c r="J80" i="9"/>
  <c r="J35" i="9"/>
  <c r="J93" i="9"/>
  <c r="J101" i="9"/>
  <c r="J89" i="9"/>
  <c r="J75" i="9"/>
  <c r="I91" i="10"/>
  <c r="I106" i="10"/>
  <c r="I98" i="10"/>
  <c r="I90" i="10"/>
  <c r="I101" i="10"/>
  <c r="I99" i="10"/>
  <c r="I105" i="10"/>
  <c r="I97" i="10"/>
  <c r="I89" i="10"/>
  <c r="I104" i="10"/>
  <c r="I96" i="10"/>
  <c r="I88" i="10"/>
  <c r="I93" i="10"/>
  <c r="I92" i="10"/>
  <c r="I103" i="10"/>
  <c r="I95" i="10"/>
  <c r="I87" i="10"/>
  <c r="I100" i="10"/>
  <c r="I102" i="10"/>
  <c r="I94" i="10"/>
  <c r="D5" i="10" a="1"/>
  <c r="D5" i="10" s="1"/>
  <c r="K31" i="8"/>
  <c r="L14" i="11" l="1" a="1"/>
  <c r="L14" i="11" s="1"/>
  <c r="L12" i="11" a="1"/>
  <c r="L12" i="11" s="1"/>
  <c r="M12" i="11" s="1"/>
  <c r="L16" i="11" a="1"/>
  <c r="L16" i="11" s="1"/>
  <c r="L106" i="11" a="1"/>
  <c r="L106" i="11" s="1"/>
  <c r="M106" i="11" s="1"/>
  <c r="L104" i="11" a="1"/>
  <c r="L104" i="11" s="1"/>
  <c r="M104" i="11" s="1"/>
  <c r="L102" i="11" a="1"/>
  <c r="L102" i="11" s="1"/>
  <c r="M102" i="11" s="1"/>
  <c r="L100" i="11" a="1"/>
  <c r="L100" i="11" s="1"/>
  <c r="M100" i="11" s="1"/>
  <c r="L98" i="11" a="1"/>
  <c r="L98" i="11" s="1"/>
  <c r="M98" i="11" s="1"/>
  <c r="L96" i="11" a="1"/>
  <c r="L96" i="11" s="1"/>
  <c r="M96" i="11" s="1"/>
  <c r="L94" i="11" a="1"/>
  <c r="L94" i="11" s="1"/>
  <c r="M94" i="11" s="1"/>
  <c r="L92" i="11" a="1"/>
  <c r="L92" i="11" s="1"/>
  <c r="M92" i="11" s="1"/>
  <c r="L90" i="11" a="1"/>
  <c r="L90" i="11" s="1"/>
  <c r="M90" i="11" s="1"/>
  <c r="L88" i="11" a="1"/>
  <c r="L88" i="11" s="1"/>
  <c r="M88" i="11" s="1"/>
  <c r="L86" i="11" a="1"/>
  <c r="L86" i="11" s="1"/>
  <c r="M86" i="11" s="1"/>
  <c r="L84" i="11" a="1"/>
  <c r="L84" i="11" s="1"/>
  <c r="M84" i="11" s="1"/>
  <c r="L82" i="11" a="1"/>
  <c r="L82" i="11" s="1"/>
  <c r="M82" i="11" s="1"/>
  <c r="L80" i="11" a="1"/>
  <c r="L80" i="11" s="1"/>
  <c r="M80" i="11" s="1"/>
  <c r="L78" i="11" a="1"/>
  <c r="L78" i="11" s="1"/>
  <c r="M78" i="11" s="1"/>
  <c r="L76" i="11" a="1"/>
  <c r="L76" i="11" s="1"/>
  <c r="M76" i="11" s="1"/>
  <c r="L74" i="11" a="1"/>
  <c r="L74" i="11" s="1"/>
  <c r="M74" i="11" s="1"/>
  <c r="L72" i="11" a="1"/>
  <c r="L72" i="11" s="1"/>
  <c r="M72" i="11" s="1"/>
  <c r="L70" i="11" a="1"/>
  <c r="L70" i="11" s="1"/>
  <c r="M70" i="11" s="1"/>
  <c r="L68" i="11" a="1"/>
  <c r="L68" i="11" s="1"/>
  <c r="M68" i="11" s="1"/>
  <c r="L66" i="11" a="1"/>
  <c r="L66" i="11" s="1"/>
  <c r="M66" i="11" s="1"/>
  <c r="L64" i="11" a="1"/>
  <c r="L64" i="11" s="1"/>
  <c r="M64" i="11" s="1"/>
  <c r="L62" i="11" a="1"/>
  <c r="L62" i="11" s="1"/>
  <c r="M62" i="11" s="1"/>
  <c r="L60" i="11" a="1"/>
  <c r="L60" i="11" s="1"/>
  <c r="M60" i="11" s="1"/>
  <c r="L58" i="11" a="1"/>
  <c r="L58" i="11" s="1"/>
  <c r="M58" i="11" s="1"/>
  <c r="L56" i="11" a="1"/>
  <c r="L56" i="11" s="1"/>
  <c r="M56" i="11" s="1"/>
  <c r="L54" i="11" a="1"/>
  <c r="L54" i="11" s="1"/>
  <c r="M54" i="11" s="1"/>
  <c r="L52" i="11" a="1"/>
  <c r="L52" i="11" s="1"/>
  <c r="M52" i="11" s="1"/>
  <c r="L50" i="11" a="1"/>
  <c r="L50" i="11" s="1"/>
  <c r="M50" i="11" s="1"/>
  <c r="L48" i="11" a="1"/>
  <c r="L48" i="11" s="1"/>
  <c r="M48" i="11" s="1"/>
  <c r="L46" i="11" a="1"/>
  <c r="L46" i="11" s="1"/>
  <c r="M46" i="11" s="1"/>
  <c r="L44" i="11" a="1"/>
  <c r="L44" i="11" s="1"/>
  <c r="M44" i="11" s="1"/>
  <c r="L42" i="11" a="1"/>
  <c r="L42" i="11" s="1"/>
  <c r="M42" i="11" s="1"/>
  <c r="L40" i="11" a="1"/>
  <c r="L40" i="11" s="1"/>
  <c r="M40" i="11" s="1"/>
  <c r="L38" i="11" a="1"/>
  <c r="L38" i="11" s="1"/>
  <c r="M38" i="11" s="1"/>
  <c r="L36" i="11" a="1"/>
  <c r="L36" i="11" s="1"/>
  <c r="M36" i="11" s="1"/>
  <c r="L34" i="11" a="1"/>
  <c r="L34" i="11" s="1"/>
  <c r="M34" i="11" s="1"/>
  <c r="L32" i="11" a="1"/>
  <c r="L32" i="11" s="1"/>
  <c r="M32" i="11" s="1"/>
  <c r="L30" i="11" a="1"/>
  <c r="L30" i="11" s="1"/>
  <c r="M30" i="11" s="1"/>
  <c r="L28" i="11" a="1"/>
  <c r="L28" i="11" s="1"/>
  <c r="M28" i="11" s="1"/>
  <c r="L26" i="11" a="1"/>
  <c r="L26" i="11" s="1"/>
  <c r="M26" i="11" s="1"/>
  <c r="L24" i="11" a="1"/>
  <c r="L24" i="11" s="1"/>
  <c r="M24" i="11" s="1"/>
  <c r="L22" i="11" a="1"/>
  <c r="L22" i="11" s="1"/>
  <c r="M22" i="11" s="1"/>
  <c r="L20" i="11" a="1"/>
  <c r="L20" i="11" s="1"/>
  <c r="M20" i="11" s="1"/>
  <c r="L18" i="11" a="1"/>
  <c r="L18" i="11" s="1"/>
  <c r="M18" i="11" s="1"/>
  <c r="L15" i="11" a="1"/>
  <c r="L15" i="11" s="1"/>
  <c r="L13" i="11" a="1"/>
  <c r="L13" i="11" s="1"/>
  <c r="M13" i="11" s="1"/>
  <c r="L17" i="11" a="1"/>
  <c r="L17" i="11" s="1"/>
  <c r="L105" i="11" a="1"/>
  <c r="L105" i="11" s="1"/>
  <c r="M105" i="11" s="1"/>
  <c r="L103" i="11" a="1"/>
  <c r="L103" i="11" s="1"/>
  <c r="M103" i="11" s="1"/>
  <c r="L101" i="11" a="1"/>
  <c r="L101" i="11" s="1"/>
  <c r="M101" i="11" s="1"/>
  <c r="L99" i="11" a="1"/>
  <c r="L99" i="11" s="1"/>
  <c r="M99" i="11" s="1"/>
  <c r="L97" i="11" a="1"/>
  <c r="L97" i="11" s="1"/>
  <c r="M97" i="11" s="1"/>
  <c r="L95" i="11" a="1"/>
  <c r="L95" i="11" s="1"/>
  <c r="M95" i="11" s="1"/>
  <c r="L93" i="11" a="1"/>
  <c r="L93" i="11" s="1"/>
  <c r="M93" i="11" s="1"/>
  <c r="L91" i="11" a="1"/>
  <c r="L91" i="11" s="1"/>
  <c r="M91" i="11" s="1"/>
  <c r="L89" i="11" a="1"/>
  <c r="L89" i="11" s="1"/>
  <c r="M89" i="11" s="1"/>
  <c r="L87" i="11" a="1"/>
  <c r="L87" i="11" s="1"/>
  <c r="M87" i="11" s="1"/>
  <c r="L85" i="11" a="1"/>
  <c r="L85" i="11" s="1"/>
  <c r="M85" i="11" s="1"/>
  <c r="L83" i="11" a="1"/>
  <c r="L83" i="11" s="1"/>
  <c r="M83" i="11" s="1"/>
  <c r="L81" i="11" a="1"/>
  <c r="L81" i="11" s="1"/>
  <c r="M81" i="11" s="1"/>
  <c r="L79" i="11" a="1"/>
  <c r="L79" i="11" s="1"/>
  <c r="M79" i="11" s="1"/>
  <c r="L77" i="11" a="1"/>
  <c r="L77" i="11" s="1"/>
  <c r="M77" i="11" s="1"/>
  <c r="L75" i="11" a="1"/>
  <c r="L75" i="11" s="1"/>
  <c r="M75" i="11" s="1"/>
  <c r="L73" i="11" a="1"/>
  <c r="L73" i="11" s="1"/>
  <c r="M73" i="11" s="1"/>
  <c r="L71" i="11" a="1"/>
  <c r="L71" i="11" s="1"/>
  <c r="M71" i="11" s="1"/>
  <c r="L69" i="11" a="1"/>
  <c r="L69" i="11" s="1"/>
  <c r="M69" i="11" s="1"/>
  <c r="L67" i="11" a="1"/>
  <c r="L67" i="11" s="1"/>
  <c r="M67" i="11" s="1"/>
  <c r="L65" i="11" a="1"/>
  <c r="L65" i="11" s="1"/>
  <c r="M65" i="11" s="1"/>
  <c r="L63" i="11" a="1"/>
  <c r="L63" i="11" s="1"/>
  <c r="M63" i="11" s="1"/>
  <c r="L61" i="11" a="1"/>
  <c r="L61" i="11" s="1"/>
  <c r="M61" i="11" s="1"/>
  <c r="L59" i="11" a="1"/>
  <c r="L59" i="11" s="1"/>
  <c r="M59" i="11" s="1"/>
  <c r="L57" i="11" a="1"/>
  <c r="L57" i="11" s="1"/>
  <c r="M57" i="11" s="1"/>
  <c r="L55" i="11" a="1"/>
  <c r="L55" i="11" s="1"/>
  <c r="M55" i="11" s="1"/>
  <c r="L53" i="11" a="1"/>
  <c r="L53" i="11" s="1"/>
  <c r="M53" i="11" s="1"/>
  <c r="L51" i="11" a="1"/>
  <c r="L51" i="11" s="1"/>
  <c r="M51" i="11" s="1"/>
  <c r="L49" i="11" a="1"/>
  <c r="L49" i="11" s="1"/>
  <c r="M49" i="11" s="1"/>
  <c r="L47" i="11" a="1"/>
  <c r="L47" i="11" s="1"/>
  <c r="M47" i="11" s="1"/>
  <c r="L45" i="11" a="1"/>
  <c r="L45" i="11" s="1"/>
  <c r="M45" i="11" s="1"/>
  <c r="L43" i="11" a="1"/>
  <c r="L43" i="11" s="1"/>
  <c r="M43" i="11" s="1"/>
  <c r="L41" i="11" a="1"/>
  <c r="L41" i="11" s="1"/>
  <c r="M41" i="11" s="1"/>
  <c r="L39" i="11" a="1"/>
  <c r="L39" i="11" s="1"/>
  <c r="M39" i="11" s="1"/>
  <c r="L37" i="11" a="1"/>
  <c r="L37" i="11" s="1"/>
  <c r="M37" i="11" s="1"/>
  <c r="L35" i="11" a="1"/>
  <c r="L35" i="11" s="1"/>
  <c r="M35" i="11" s="1"/>
  <c r="L33" i="11" a="1"/>
  <c r="L33" i="11" s="1"/>
  <c r="M33" i="11" s="1"/>
  <c r="L31" i="11" a="1"/>
  <c r="L31" i="11" s="1"/>
  <c r="M31" i="11" s="1"/>
  <c r="L29" i="11" a="1"/>
  <c r="L29" i="11" s="1"/>
  <c r="M29" i="11" s="1"/>
  <c r="L27" i="11" a="1"/>
  <c r="L27" i="11" s="1"/>
  <c r="M27" i="11" s="1"/>
  <c r="L25" i="11" a="1"/>
  <c r="L25" i="11" s="1"/>
  <c r="M25" i="11" s="1"/>
  <c r="L23" i="11" a="1"/>
  <c r="L23" i="11" s="1"/>
  <c r="M23" i="11" s="1"/>
  <c r="L21" i="11" a="1"/>
  <c r="L21" i="11" s="1"/>
  <c r="M21" i="11" s="1"/>
  <c r="L19" i="11" a="1"/>
  <c r="L19" i="11" s="1"/>
  <c r="M19" i="11" s="1"/>
  <c r="L61" i="10" a="1"/>
  <c r="L61" i="10" s="1"/>
  <c r="M61" i="10" s="1"/>
  <c r="L66" i="10" a="1"/>
  <c r="L66" i="10" s="1"/>
  <c r="M66" i="10" s="1"/>
  <c r="L79" i="10" a="1"/>
  <c r="L79" i="10" s="1"/>
  <c r="M79" i="10" s="1"/>
  <c r="L85" i="10" a="1"/>
  <c r="L85" i="10" s="1"/>
  <c r="M85" i="10" s="1"/>
  <c r="L92" i="10" a="1"/>
  <c r="L92" i="10" s="1"/>
  <c r="M92" i="10" s="1"/>
  <c r="L98" i="10" a="1"/>
  <c r="L98" i="10" s="1"/>
  <c r="M98" i="10" s="1"/>
  <c r="L70" i="10" a="1"/>
  <c r="L70" i="10" s="1"/>
  <c r="M70" i="10" s="1"/>
  <c r="L89" i="10" a="1"/>
  <c r="L89" i="10" s="1"/>
  <c r="M89" i="10" s="1"/>
  <c r="L60" i="10" a="1"/>
  <c r="L60" i="10" s="1"/>
  <c r="M60" i="10" s="1"/>
  <c r="L77" i="10" a="1"/>
  <c r="L77" i="10" s="1"/>
  <c r="M77" i="10" s="1"/>
  <c r="L103" i="10" a="1"/>
  <c r="L103" i="10" s="1"/>
  <c r="M103" i="10" s="1"/>
  <c r="L78" i="10" a="1"/>
  <c r="L78" i="10" s="1"/>
  <c r="M78" i="10" s="1"/>
  <c r="L104" i="10" a="1"/>
  <c r="L104" i="10" s="1"/>
  <c r="M104" i="10" s="1"/>
  <c r="L67" i="10" a="1"/>
  <c r="L67" i="10" s="1"/>
  <c r="M67" i="10" s="1"/>
  <c r="L73" i="10" a="1"/>
  <c r="L73" i="10" s="1"/>
  <c r="M73" i="10" s="1"/>
  <c r="L80" i="10" a="1"/>
  <c r="L80" i="10" s="1"/>
  <c r="M80" i="10" s="1"/>
  <c r="L86" i="10" a="1"/>
  <c r="L86" i="10" s="1"/>
  <c r="M86" i="10" s="1"/>
  <c r="L99" i="10" a="1"/>
  <c r="L99" i="10" s="1"/>
  <c r="M99" i="10" s="1"/>
  <c r="L105" i="10" a="1"/>
  <c r="L105" i="10" s="1"/>
  <c r="M105" i="10" s="1"/>
  <c r="L96" i="10" a="1"/>
  <c r="L96" i="10" s="1"/>
  <c r="M96" i="10" s="1"/>
  <c r="L65" i="10" a="1"/>
  <c r="L65" i="10" s="1"/>
  <c r="M65" i="10" s="1"/>
  <c r="L72" i="10" a="1"/>
  <c r="L72" i="10" s="1"/>
  <c r="M72" i="10" s="1"/>
  <c r="L91" i="10" a="1"/>
  <c r="L91" i="10" s="1"/>
  <c r="M91" i="10" s="1"/>
  <c r="L62" i="10" a="1"/>
  <c r="L62" i="10" s="1"/>
  <c r="M62" i="10" s="1"/>
  <c r="L68" i="10" a="1"/>
  <c r="L68" i="10" s="1"/>
  <c r="M68" i="10" s="1"/>
  <c r="L74" i="10" a="1"/>
  <c r="L74" i="10" s="1"/>
  <c r="M74" i="10" s="1"/>
  <c r="L87" i="10" a="1"/>
  <c r="L87" i="10" s="1"/>
  <c r="M87" i="10" s="1"/>
  <c r="L93" i="10" a="1"/>
  <c r="L93" i="10" s="1"/>
  <c r="M93" i="10" s="1"/>
  <c r="L100" i="10" a="1"/>
  <c r="L100" i="10" s="1"/>
  <c r="M100" i="10" s="1"/>
  <c r="L106" i="10" a="1"/>
  <c r="L106" i="10" s="1"/>
  <c r="M106" i="10" s="1"/>
  <c r="L84" i="10" a="1"/>
  <c r="L84" i="10" s="1"/>
  <c r="M84" i="10" s="1"/>
  <c r="L63" i="10" a="1"/>
  <c r="L63" i="10" s="1"/>
  <c r="M63" i="10" s="1"/>
  <c r="L75" i="10" a="1"/>
  <c r="L75" i="10" s="1"/>
  <c r="M75" i="10" s="1"/>
  <c r="L81" i="10" a="1"/>
  <c r="L81" i="10" s="1"/>
  <c r="M81" i="10" s="1"/>
  <c r="L88" i="10" a="1"/>
  <c r="L88" i="10" s="1"/>
  <c r="M88" i="10" s="1"/>
  <c r="L94" i="10" a="1"/>
  <c r="L94" i="10" s="1"/>
  <c r="M94" i="10" s="1"/>
  <c r="L97" i="10" a="1"/>
  <c r="L97" i="10" s="1"/>
  <c r="M97" i="10" s="1"/>
  <c r="L64" i="10" a="1"/>
  <c r="L64" i="10" s="1"/>
  <c r="M64" i="10" s="1"/>
  <c r="L69" i="10" a="1"/>
  <c r="L69" i="10" s="1"/>
  <c r="M69" i="10" s="1"/>
  <c r="L76" i="10" a="1"/>
  <c r="L76" i="10" s="1"/>
  <c r="M76" i="10" s="1"/>
  <c r="L82" i="10" a="1"/>
  <c r="L82" i="10" s="1"/>
  <c r="M82" i="10" s="1"/>
  <c r="L95" i="10" a="1"/>
  <c r="L95" i="10" s="1"/>
  <c r="M95" i="10" s="1"/>
  <c r="L101" i="10" a="1"/>
  <c r="L101" i="10" s="1"/>
  <c r="M101" i="10" s="1"/>
  <c r="L83" i="10" a="1"/>
  <c r="L83" i="10" s="1"/>
  <c r="M83" i="10" s="1"/>
  <c r="L102" i="10" a="1"/>
  <c r="L102" i="10" s="1"/>
  <c r="M102" i="10" s="1"/>
  <c r="L71" i="10" a="1"/>
  <c r="L71" i="10" s="1"/>
  <c r="M71" i="10" s="1"/>
  <c r="L90" i="10" a="1"/>
  <c r="L90" i="10" s="1"/>
  <c r="M90" i="10" s="1"/>
  <c r="L31" i="8"/>
  <c r="I33" i="11" l="1"/>
  <c r="I35" i="11"/>
  <c r="I34" i="11"/>
  <c r="I41" i="11"/>
  <c r="I39" i="11"/>
  <c r="I40" i="11"/>
  <c r="I43" i="11"/>
  <c r="I44" i="11"/>
  <c r="I42" i="11"/>
  <c r="I79" i="11"/>
  <c r="I77" i="11"/>
  <c r="I78" i="11"/>
  <c r="I76" i="11"/>
  <c r="I47" i="11"/>
  <c r="I45" i="11"/>
  <c r="I46" i="11"/>
  <c r="I51" i="11"/>
  <c r="I49" i="11"/>
  <c r="I48" i="11"/>
  <c r="I50" i="11"/>
  <c r="I53" i="11"/>
  <c r="I54" i="11"/>
  <c r="I52" i="11"/>
  <c r="I57" i="11"/>
  <c r="I55" i="11"/>
  <c r="I56" i="11"/>
  <c r="I81" i="11"/>
  <c r="I80" i="11"/>
  <c r="I82" i="11"/>
  <c r="I37" i="11"/>
  <c r="I38" i="11"/>
  <c r="I36" i="11"/>
  <c r="I61" i="11"/>
  <c r="I63" i="11"/>
  <c r="I62" i="11"/>
  <c r="M16" i="11"/>
  <c r="I83" i="11"/>
  <c r="I85" i="11"/>
  <c r="I84" i="11"/>
  <c r="I86" i="11"/>
  <c r="I59" i="11"/>
  <c r="I60" i="11"/>
  <c r="I58" i="11"/>
  <c r="I65" i="11"/>
  <c r="I64" i="11"/>
  <c r="I66" i="11"/>
  <c r="I17" i="11"/>
  <c r="I15" i="11"/>
  <c r="I16" i="11"/>
  <c r="I67" i="11"/>
  <c r="I69" i="11"/>
  <c r="I68" i="11"/>
  <c r="I13" i="11"/>
  <c r="I12" i="11"/>
  <c r="I14" i="11"/>
  <c r="I31" i="11"/>
  <c r="I30" i="11"/>
  <c r="I32" i="11"/>
  <c r="I71" i="11"/>
  <c r="I70" i="11"/>
  <c r="I72" i="11"/>
  <c r="I75" i="11"/>
  <c r="I73" i="11"/>
  <c r="I74" i="11"/>
  <c r="M14" i="11"/>
  <c r="M31" i="8"/>
  <c r="N31" i="8" s="1"/>
  <c r="O31" i="8" s="1"/>
  <c r="P31" i="8" s="1"/>
  <c r="Q31" i="8" s="1"/>
  <c r="R31" i="8" s="1"/>
  <c r="S31" i="8" s="1"/>
  <c r="T31" i="8" s="1"/>
  <c r="U31" i="8" s="1"/>
  <c r="V31" i="8" s="1"/>
  <c r="W31" i="8" s="1"/>
  <c r="X31" i="8" s="1"/>
  <c r="Y31" i="8" s="1"/>
  <c r="Z31" i="8" s="1"/>
  <c r="AA31" i="8" s="1"/>
  <c r="AB31" i="8" s="1"/>
  <c r="AC31" i="8" s="1"/>
  <c r="AD31" i="8" s="1"/>
  <c r="AE31" i="8" s="1"/>
  <c r="AF31" i="8" s="1"/>
  <c r="AG31" i="8" s="1"/>
  <c r="AH31" i="8" s="1"/>
  <c r="AI31" i="8" s="1"/>
  <c r="AJ31" i="8" s="1"/>
  <c r="AK31" i="8" s="1"/>
  <c r="AL31" i="8" s="1"/>
  <c r="AM31" i="8" s="1"/>
  <c r="AN31" i="8" s="1"/>
  <c r="AO31" i="8" s="1"/>
  <c r="AP31" i="8" s="1"/>
  <c r="AQ31" i="8" s="1"/>
  <c r="AR31" i="8" s="1"/>
  <c r="FQ5" i="1" s="1" a="1"/>
  <c r="FQ5" i="1" s="1"/>
  <c r="I27" i="11" l="1"/>
  <c r="I25" i="11"/>
  <c r="I29" i="11"/>
  <c r="I28" i="11"/>
  <c r="I24" i="11"/>
  <c r="I26" i="11"/>
  <c r="I19" i="11"/>
  <c r="I23" i="11"/>
  <c r="I21" i="11"/>
  <c r="I20" i="11"/>
  <c r="I22" i="11"/>
  <c r="FR3" i="1"/>
  <c r="EC3" i="1"/>
  <c r="CN3" i="1"/>
  <c r="AY3" i="1"/>
  <c r="J3" i="1"/>
  <c r="GX7" i="1"/>
  <c r="GY7" i="1"/>
  <c r="GZ7" i="1"/>
  <c r="HA7" i="1"/>
  <c r="HB7" i="1"/>
  <c r="HC7" i="1"/>
  <c r="HD7" i="1"/>
  <c r="FR7" i="1"/>
  <c r="FS7" i="1"/>
  <c r="FT7" i="1"/>
  <c r="FU7" i="1"/>
  <c r="FV7" i="1"/>
  <c r="FW7" i="1"/>
  <c r="FX7" i="1"/>
  <c r="FY7" i="1"/>
  <c r="FZ7" i="1"/>
  <c r="GA7" i="1"/>
  <c r="GB7" i="1"/>
  <c r="GC7" i="1"/>
  <c r="GD7" i="1"/>
  <c r="GE7" i="1"/>
  <c r="GF7" i="1"/>
  <c r="GG7" i="1"/>
  <c r="GH7" i="1"/>
  <c r="GI7" i="1"/>
  <c r="GJ7" i="1"/>
  <c r="GK7" i="1"/>
  <c r="GL7" i="1"/>
  <c r="GM7" i="1"/>
  <c r="GN7" i="1"/>
  <c r="GO7" i="1"/>
  <c r="GP7" i="1"/>
  <c r="GQ7" i="1"/>
  <c r="GR7" i="1"/>
  <c r="GS7" i="1"/>
  <c r="GT7" i="1"/>
  <c r="GU7" i="1"/>
  <c r="GV7" i="1"/>
  <c r="GW7" i="1"/>
  <c r="C5" i="5"/>
  <c r="AX2" i="1"/>
  <c r="CM2" i="1"/>
  <c r="EB2" i="1"/>
  <c r="FQ2" i="1"/>
  <c r="I2" i="1"/>
  <c r="AZ3" i="1" l="1"/>
  <c r="AZ5" i="1" s="1" a="1"/>
  <c r="AZ5" i="1" s="1"/>
  <c r="AY5" i="1" a="1"/>
  <c r="AY5" i="1" s="1"/>
  <c r="CN2" i="1"/>
  <c r="CN5" i="1" a="1"/>
  <c r="CN5" i="1" s="1"/>
  <c r="EC2" i="1"/>
  <c r="EC5" i="1" a="1"/>
  <c r="EC5" i="1" s="1"/>
  <c r="FS3" i="1"/>
  <c r="FS5" i="1" s="1" a="1"/>
  <c r="FS5" i="1" s="1"/>
  <c r="FR5" i="1" a="1"/>
  <c r="FR5" i="1" s="1"/>
  <c r="FR4" i="1" s="1"/>
  <c r="I70" i="5"/>
  <c r="I78" i="5"/>
  <c r="I86" i="5"/>
  <c r="I94" i="5"/>
  <c r="I102" i="5"/>
  <c r="I71" i="5"/>
  <c r="I79" i="5"/>
  <c r="I87" i="5"/>
  <c r="I95" i="5"/>
  <c r="I103" i="5"/>
  <c r="I72" i="5"/>
  <c r="I80" i="5"/>
  <c r="I88" i="5"/>
  <c r="I96" i="5"/>
  <c r="I104" i="5"/>
  <c r="I73" i="5"/>
  <c r="I81" i="5"/>
  <c r="I89" i="5"/>
  <c r="I97" i="5"/>
  <c r="I105" i="5"/>
  <c r="I66" i="5"/>
  <c r="I74" i="5"/>
  <c r="I82" i="5"/>
  <c r="I90" i="5"/>
  <c r="I98" i="5"/>
  <c r="I106" i="5"/>
  <c r="I67" i="5"/>
  <c r="I75" i="5"/>
  <c r="I83" i="5"/>
  <c r="I91" i="5"/>
  <c r="I99" i="5"/>
  <c r="I68" i="5"/>
  <c r="I76" i="5"/>
  <c r="I84" i="5"/>
  <c r="I92" i="5"/>
  <c r="I100" i="5"/>
  <c r="I69" i="5"/>
  <c r="I77" i="5"/>
  <c r="I85" i="5"/>
  <c r="I93" i="5"/>
  <c r="I101" i="5"/>
  <c r="J2" i="1"/>
  <c r="J5" i="1" a="1"/>
  <c r="J5" i="1" s="1"/>
  <c r="C6" i="5"/>
  <c r="C8" i="5" s="1" a="1"/>
  <c r="C8" i="5" s="1"/>
  <c r="K3" i="1"/>
  <c r="K5" i="1" s="1" a="1"/>
  <c r="K5" i="1" s="1"/>
  <c r="AY2" i="1"/>
  <c r="FT3" i="1"/>
  <c r="FS2" i="1"/>
  <c r="FS6" i="1" s="1"/>
  <c r="FR2" i="1"/>
  <c r="FS1" i="1" a="1"/>
  <c r="FS1" i="1" s="1"/>
  <c r="FS57" i="1" s="1"/>
  <c r="FR1" i="1" a="1"/>
  <c r="FR1" i="1" s="1"/>
  <c r="ED3" i="1"/>
  <c r="ED5" i="1" s="1" a="1"/>
  <c r="ED5" i="1" s="1"/>
  <c r="CO3" i="1"/>
  <c r="CO5" i="1" s="1" a="1"/>
  <c r="CO5" i="1" s="1"/>
  <c r="AZ2" i="1"/>
  <c r="BA3" i="1"/>
  <c r="BA5" i="1" s="1" a="1"/>
  <c r="BA5" i="1" s="1"/>
  <c r="D5" i="5" l="1" a="1"/>
  <c r="D5" i="5" s="1"/>
  <c r="FT1" i="1" a="1"/>
  <c r="FT1" i="1" s="1"/>
  <c r="FT5" i="1" a="1"/>
  <c r="FT5" i="1" s="1"/>
  <c r="L62" i="5" a="1"/>
  <c r="L62" i="5" s="1"/>
  <c r="M62" i="5" s="1"/>
  <c r="L68" i="5" a="1"/>
  <c r="L68" i="5" s="1"/>
  <c r="M68" i="5" s="1"/>
  <c r="L73" i="5" a="1"/>
  <c r="L73" i="5" s="1"/>
  <c r="M73" i="5" s="1"/>
  <c r="L78" i="5" a="1"/>
  <c r="L78" i="5" s="1"/>
  <c r="M78" i="5" s="1"/>
  <c r="L84" i="5" a="1"/>
  <c r="L84" i="5" s="1"/>
  <c r="M84" i="5" s="1"/>
  <c r="L89" i="5" a="1"/>
  <c r="L89" i="5" s="1"/>
  <c r="M89" i="5" s="1"/>
  <c r="L94" i="5" a="1"/>
  <c r="L94" i="5" s="1"/>
  <c r="M94" i="5" s="1"/>
  <c r="L100" i="5" a="1"/>
  <c r="L100" i="5" s="1"/>
  <c r="M100" i="5" s="1"/>
  <c r="L105" i="5" a="1"/>
  <c r="L105" i="5" s="1"/>
  <c r="M105" i="5" s="1"/>
  <c r="L87" i="5" a="1"/>
  <c r="L87" i="5" s="1"/>
  <c r="M87" i="5" s="1"/>
  <c r="L99" i="5" a="1"/>
  <c r="L99" i="5" s="1"/>
  <c r="M99" i="5" s="1"/>
  <c r="L63" i="5" a="1"/>
  <c r="L63" i="5" s="1"/>
  <c r="M63" i="5" s="1"/>
  <c r="L79" i="5" a="1"/>
  <c r="L79" i="5" s="1"/>
  <c r="M79" i="5" s="1"/>
  <c r="L95" i="5" a="1"/>
  <c r="L95" i="5" s="1"/>
  <c r="M95" i="5" s="1"/>
  <c r="L71" i="5" a="1"/>
  <c r="L71" i="5" s="1"/>
  <c r="M71" i="5" s="1"/>
  <c r="L103" i="5" a="1"/>
  <c r="L103" i="5" s="1"/>
  <c r="M103" i="5" s="1"/>
  <c r="L64" i="5" a="1"/>
  <c r="L64" i="5" s="1"/>
  <c r="M64" i="5" s="1"/>
  <c r="L69" i="5" a="1"/>
  <c r="L69" i="5" s="1"/>
  <c r="M69" i="5" s="1"/>
  <c r="L74" i="5" a="1"/>
  <c r="L74" i="5" s="1"/>
  <c r="M74" i="5" s="1"/>
  <c r="L80" i="5" a="1"/>
  <c r="L80" i="5" s="1"/>
  <c r="M80" i="5" s="1"/>
  <c r="L85" i="5" a="1"/>
  <c r="L85" i="5" s="1"/>
  <c r="M85" i="5" s="1"/>
  <c r="L90" i="5" a="1"/>
  <c r="L90" i="5" s="1"/>
  <c r="M90" i="5" s="1"/>
  <c r="L96" i="5" a="1"/>
  <c r="L96" i="5" s="1"/>
  <c r="M96" i="5" s="1"/>
  <c r="L101" i="5" a="1"/>
  <c r="L101" i="5" s="1"/>
  <c r="M101" i="5" s="1"/>
  <c r="L106" i="5" a="1"/>
  <c r="L106" i="5" s="1"/>
  <c r="M106" i="5" s="1"/>
  <c r="L75" i="5" a="1"/>
  <c r="L75" i="5" s="1"/>
  <c r="M75" i="5" s="1"/>
  <c r="L91" i="5" a="1"/>
  <c r="L91" i="5" s="1"/>
  <c r="M91" i="5" s="1"/>
  <c r="L60" i="5" a="1"/>
  <c r="L60" i="5" s="1"/>
  <c r="M60" i="5" s="1"/>
  <c r="L65" i="5" a="1"/>
  <c r="L65" i="5" s="1"/>
  <c r="M65" i="5" s="1"/>
  <c r="L70" i="5" a="1"/>
  <c r="L70" i="5" s="1"/>
  <c r="M70" i="5" s="1"/>
  <c r="L76" i="5" a="1"/>
  <c r="L76" i="5" s="1"/>
  <c r="M76" i="5" s="1"/>
  <c r="L81" i="5" a="1"/>
  <c r="L81" i="5" s="1"/>
  <c r="M81" i="5" s="1"/>
  <c r="L86" i="5" a="1"/>
  <c r="L86" i="5" s="1"/>
  <c r="M86" i="5" s="1"/>
  <c r="L92" i="5" a="1"/>
  <c r="L92" i="5" s="1"/>
  <c r="M92" i="5" s="1"/>
  <c r="L97" i="5" a="1"/>
  <c r="L97" i="5" s="1"/>
  <c r="M97" i="5" s="1"/>
  <c r="L102" i="5" a="1"/>
  <c r="L102" i="5" s="1"/>
  <c r="M102" i="5" s="1"/>
  <c r="L61" i="5" a="1"/>
  <c r="L61" i="5" s="1"/>
  <c r="M61" i="5" s="1"/>
  <c r="L66" i="5" a="1"/>
  <c r="L66" i="5" s="1"/>
  <c r="M66" i="5" s="1"/>
  <c r="L72" i="5" a="1"/>
  <c r="L72" i="5" s="1"/>
  <c r="M72" i="5" s="1"/>
  <c r="L77" i="5" a="1"/>
  <c r="L77" i="5" s="1"/>
  <c r="M77" i="5" s="1"/>
  <c r="L82" i="5" a="1"/>
  <c r="L82" i="5" s="1"/>
  <c r="M82" i="5" s="1"/>
  <c r="L88" i="5" a="1"/>
  <c r="L88" i="5" s="1"/>
  <c r="M88" i="5" s="1"/>
  <c r="L93" i="5" a="1"/>
  <c r="L93" i="5" s="1"/>
  <c r="M93" i="5" s="1"/>
  <c r="L98" i="5" a="1"/>
  <c r="L98" i="5" s="1"/>
  <c r="M98" i="5" s="1"/>
  <c r="L104" i="5" a="1"/>
  <c r="L104" i="5" s="1"/>
  <c r="M104" i="5" s="1"/>
  <c r="L67" i="5" a="1"/>
  <c r="L67" i="5" s="1"/>
  <c r="M67" i="5" s="1"/>
  <c r="L83" i="5" a="1"/>
  <c r="L83" i="5" s="1"/>
  <c r="M83" i="5" s="1"/>
  <c r="FS4" i="1"/>
  <c r="K2" i="1"/>
  <c r="L3" i="1"/>
  <c r="L5" i="1" s="1" a="1"/>
  <c r="L5" i="1" s="1"/>
  <c r="FR57" i="1"/>
  <c r="FR6" i="1"/>
  <c r="FT2" i="1"/>
  <c r="FU3" i="1"/>
  <c r="FU5" i="1" s="1" a="1"/>
  <c r="FU5" i="1" s="1"/>
  <c r="EE3" i="1"/>
  <c r="EE5" i="1" s="1" a="1"/>
  <c r="EE5" i="1" s="1"/>
  <c r="ED2" i="1"/>
  <c r="CO2" i="1"/>
  <c r="CP3" i="1"/>
  <c r="CP5" i="1" s="1" a="1"/>
  <c r="CP5" i="1" s="1"/>
  <c r="BB3" i="1"/>
  <c r="BB5" i="1" s="1" a="1"/>
  <c r="BB5" i="1" s="1"/>
  <c r="BA2" i="1"/>
  <c r="FS12" i="1"/>
  <c r="FS15" i="1"/>
  <c r="FS13" i="1"/>
  <c r="FS17" i="1"/>
  <c r="FS19" i="1"/>
  <c r="FS23" i="1"/>
  <c r="FS10" i="1"/>
  <c r="FS14" i="1"/>
  <c r="FS20" i="1"/>
  <c r="FS24" i="1"/>
  <c r="FS26" i="1"/>
  <c r="FS27" i="1"/>
  <c r="FS29" i="1"/>
  <c r="FS33" i="1"/>
  <c r="FS35" i="1"/>
  <c r="FS16" i="1"/>
  <c r="FS25" i="1"/>
  <c r="FS30" i="1"/>
  <c r="FS36" i="1"/>
  <c r="FS9" i="1"/>
  <c r="FS22" i="1"/>
  <c r="FS31" i="1"/>
  <c r="FS37" i="1"/>
  <c r="FS11" i="1"/>
  <c r="FS21" i="1"/>
  <c r="FS38" i="1"/>
  <c r="FS28" i="1"/>
  <c r="FS32" i="1"/>
  <c r="FS39" i="1"/>
  <c r="FS34" i="1"/>
  <c r="FS40" i="1"/>
  <c r="FS18" i="1"/>
  <c r="FT4" i="1" l="1"/>
  <c r="M3" i="1"/>
  <c r="M5" i="1" s="1" a="1"/>
  <c r="M5" i="1" s="1"/>
  <c r="L2" i="1"/>
  <c r="FU2" i="1"/>
  <c r="FV3" i="1"/>
  <c r="FV5" i="1" s="1" a="1"/>
  <c r="FV5" i="1" s="1"/>
  <c r="FU1" i="1" a="1"/>
  <c r="FU1" i="1" s="1"/>
  <c r="FT57" i="1"/>
  <c r="FT6" i="1"/>
  <c r="FR13" i="1"/>
  <c r="FR23" i="1"/>
  <c r="FR17" i="1"/>
  <c r="FR15" i="1"/>
  <c r="FR25" i="1"/>
  <c r="FR27" i="1"/>
  <c r="FR19" i="1"/>
  <c r="FR10" i="1"/>
  <c r="FR21" i="1"/>
  <c r="FR29" i="1"/>
  <c r="FR39" i="1"/>
  <c r="FR33" i="1"/>
  <c r="FR31" i="1"/>
  <c r="FR16" i="1"/>
  <c r="FR37" i="1"/>
  <c r="FR35" i="1"/>
  <c r="FR22" i="1"/>
  <c r="FR14" i="1"/>
  <c r="FR28" i="1"/>
  <c r="FR11" i="1"/>
  <c r="FR9" i="1"/>
  <c r="FR20" i="1"/>
  <c r="FR18" i="1"/>
  <c r="FR24" i="1"/>
  <c r="FR32" i="1"/>
  <c r="FR30" i="1"/>
  <c r="FR12" i="1"/>
  <c r="FR26" i="1"/>
  <c r="FR36" i="1"/>
  <c r="FR34" i="1"/>
  <c r="FR40" i="1"/>
  <c r="FR38" i="1"/>
  <c r="EF3" i="1"/>
  <c r="EF5" i="1" s="1" a="1"/>
  <c r="EF5" i="1" s="1"/>
  <c r="EE2" i="1"/>
  <c r="CQ3" i="1"/>
  <c r="CQ5" i="1" s="1" a="1"/>
  <c r="CQ5" i="1" s="1"/>
  <c r="CP2" i="1"/>
  <c r="BC3" i="1"/>
  <c r="BC5" i="1" s="1" a="1"/>
  <c r="BC5" i="1" s="1"/>
  <c r="BB2" i="1"/>
  <c r="FS60" i="1"/>
  <c r="FS62" i="1"/>
  <c r="FS63" i="1"/>
  <c r="FU4" i="1" l="1"/>
  <c r="M2" i="1"/>
  <c r="N3" i="1"/>
  <c r="N5" i="1" s="1" a="1"/>
  <c r="N5" i="1" s="1"/>
  <c r="FR63" i="1"/>
  <c r="FS64" i="1"/>
  <c r="FT39" i="1"/>
  <c r="FT16" i="1"/>
  <c r="FT28" i="1"/>
  <c r="FT35" i="1"/>
  <c r="FT31" i="1"/>
  <c r="FT18" i="1"/>
  <c r="FT32" i="1"/>
  <c r="FT37" i="1"/>
  <c r="FT26" i="1"/>
  <c r="FT40" i="1"/>
  <c r="FT22" i="1"/>
  <c r="FT34" i="1"/>
  <c r="FT19" i="1"/>
  <c r="FT21" i="1"/>
  <c r="FT20" i="1"/>
  <c r="FT25" i="1"/>
  <c r="FT13" i="1"/>
  <c r="FT17" i="1"/>
  <c r="FT23" i="1"/>
  <c r="FT30" i="1"/>
  <c r="FT10" i="1"/>
  <c r="FT27" i="1"/>
  <c r="FT36" i="1"/>
  <c r="FT9" i="1"/>
  <c r="FT12" i="1"/>
  <c r="FT29" i="1"/>
  <c r="FT15" i="1"/>
  <c r="FT11" i="1"/>
  <c r="FT14" i="1"/>
  <c r="FT33" i="1"/>
  <c r="FT24" i="1"/>
  <c r="FT38" i="1"/>
  <c r="FR62" i="1"/>
  <c r="FR64" i="1" s="1"/>
  <c r="FR60" i="1"/>
  <c r="FV2" i="1"/>
  <c r="FW3" i="1"/>
  <c r="FW5" i="1" s="1" a="1"/>
  <c r="FW5" i="1" s="1"/>
  <c r="FV1" i="1" a="1"/>
  <c r="FV1" i="1" s="1"/>
  <c r="FU6" i="1"/>
  <c r="FU57" i="1"/>
  <c r="EF2" i="1"/>
  <c r="EG3" i="1"/>
  <c r="EG5" i="1" s="1" a="1"/>
  <c r="EG5" i="1" s="1"/>
  <c r="CR3" i="1"/>
  <c r="CR5" i="1" s="1" a="1"/>
  <c r="CR5" i="1" s="1"/>
  <c r="CQ2" i="1"/>
  <c r="BD3" i="1"/>
  <c r="BD5" i="1" s="1" a="1"/>
  <c r="BD5" i="1" s="1"/>
  <c r="BC2" i="1"/>
  <c r="FS59" i="1"/>
  <c r="FS58" i="1"/>
  <c r="FS65" i="1"/>
  <c r="FS66" i="1" s="1"/>
  <c r="FV4" i="1" l="1"/>
  <c r="N2" i="1"/>
  <c r="O3" i="1"/>
  <c r="O5" i="1" s="1" a="1"/>
  <c r="O5" i="1" s="1"/>
  <c r="FX3" i="1"/>
  <c r="FX5" i="1" s="1" a="1"/>
  <c r="FX5" i="1" s="1"/>
  <c r="FW2" i="1"/>
  <c r="FW1" i="1" a="1"/>
  <c r="FW1" i="1" s="1"/>
  <c r="FT62" i="1"/>
  <c r="FV6" i="1"/>
  <c r="FV57" i="1"/>
  <c r="FR65" i="1"/>
  <c r="FR66" i="1" s="1"/>
  <c r="FR58" i="1"/>
  <c r="FR59" i="1"/>
  <c r="FT63" i="1"/>
  <c r="FT60" i="1"/>
  <c r="FT65" i="1" s="1"/>
  <c r="FU14" i="1"/>
  <c r="FU23" i="1"/>
  <c r="FU29" i="1"/>
  <c r="FU15" i="1"/>
  <c r="FU11" i="1"/>
  <c r="FU21" i="1"/>
  <c r="FU33" i="1"/>
  <c r="FU37" i="1"/>
  <c r="FU16" i="1"/>
  <c r="FU28" i="1"/>
  <c r="FU35" i="1"/>
  <c r="FU38" i="1"/>
  <c r="FU18" i="1"/>
  <c r="FU32" i="1"/>
  <c r="FU26" i="1"/>
  <c r="FU22" i="1"/>
  <c r="FU34" i="1"/>
  <c r="FU9" i="1"/>
  <c r="FU24" i="1"/>
  <c r="FU13" i="1"/>
  <c r="FU20" i="1"/>
  <c r="FU25" i="1"/>
  <c r="FU31" i="1"/>
  <c r="FU39" i="1"/>
  <c r="FU12" i="1"/>
  <c r="FU40" i="1"/>
  <c r="FU17" i="1"/>
  <c r="FU10" i="1"/>
  <c r="FU19" i="1"/>
  <c r="FU27" i="1"/>
  <c r="FU30" i="1"/>
  <c r="FU36" i="1"/>
  <c r="EG2" i="1"/>
  <c r="EH3" i="1"/>
  <c r="EH5" i="1" s="1" a="1"/>
  <c r="EH5" i="1" s="1"/>
  <c r="CS3" i="1"/>
  <c r="CS5" i="1" s="1" a="1"/>
  <c r="CS5" i="1" s="1"/>
  <c r="CR2" i="1"/>
  <c r="BD2" i="1"/>
  <c r="BE3" i="1"/>
  <c r="BE5" i="1" s="1" a="1"/>
  <c r="BE5" i="1" s="1"/>
  <c r="FT64" i="1" l="1"/>
  <c r="FT66" i="1" s="1"/>
  <c r="FW4" i="1"/>
  <c r="P3" i="1"/>
  <c r="P5" i="1" s="1" a="1"/>
  <c r="P5" i="1" s="1"/>
  <c r="O2" i="1"/>
  <c r="FT59" i="1"/>
  <c r="FT58" i="1"/>
  <c r="FU63" i="1"/>
  <c r="FV10" i="1"/>
  <c r="FV25" i="1"/>
  <c r="FV14" i="1"/>
  <c r="FV33" i="1"/>
  <c r="FV38" i="1"/>
  <c r="FV27" i="1"/>
  <c r="FV23" i="1"/>
  <c r="FV35" i="1"/>
  <c r="FV17" i="1"/>
  <c r="FV16" i="1"/>
  <c r="FV28" i="1"/>
  <c r="FV19" i="1"/>
  <c r="FV39" i="1"/>
  <c r="FV18" i="1"/>
  <c r="FV32" i="1"/>
  <c r="FV22" i="1"/>
  <c r="FV40" i="1"/>
  <c r="FV24" i="1"/>
  <c r="FV34" i="1"/>
  <c r="FV26" i="1"/>
  <c r="FV11" i="1"/>
  <c r="FV31" i="1"/>
  <c r="FV20" i="1"/>
  <c r="FV9" i="1"/>
  <c r="FV13" i="1"/>
  <c r="FV29" i="1"/>
  <c r="FV30" i="1"/>
  <c r="FV21" i="1"/>
  <c r="FV36" i="1"/>
  <c r="FV15" i="1"/>
  <c r="FV37" i="1"/>
  <c r="FV12" i="1"/>
  <c r="FW6" i="1"/>
  <c r="FW57" i="1"/>
  <c r="FU62" i="1"/>
  <c r="FU60" i="1"/>
  <c r="FU65" i="1" s="1"/>
  <c r="FY3" i="1"/>
  <c r="FY5" i="1" s="1" a="1"/>
  <c r="FY5" i="1" s="1"/>
  <c r="FX2" i="1"/>
  <c r="FX1" i="1" a="1"/>
  <c r="FX1" i="1" s="1"/>
  <c r="EI3" i="1"/>
  <c r="EI5" i="1" s="1" a="1"/>
  <c r="EI5" i="1" s="1"/>
  <c r="EH2" i="1"/>
  <c r="EH6" i="1" s="1"/>
  <c r="CT3" i="1"/>
  <c r="CT5" i="1" s="1" a="1"/>
  <c r="CT5" i="1" s="1"/>
  <c r="CS2" i="1"/>
  <c r="BF3" i="1"/>
  <c r="BF5" i="1" s="1" a="1"/>
  <c r="BF5" i="1" s="1"/>
  <c r="BE2" i="1"/>
  <c r="CR6" i="1"/>
  <c r="EF6" i="1"/>
  <c r="E15" i="8"/>
  <c r="E16" i="8"/>
  <c r="E17" i="8"/>
  <c r="E18" i="8"/>
  <c r="E19" i="8"/>
  <c r="E20" i="8"/>
  <c r="E21" i="8"/>
  <c r="E22" i="8"/>
  <c r="E23" i="8"/>
  <c r="E14" i="8"/>
  <c r="HE7" i="1"/>
  <c r="FQ7" i="1"/>
  <c r="FQ1" i="1" s="1" a="1"/>
  <c r="FQ1" i="1" s="1"/>
  <c r="FP7" i="1"/>
  <c r="FO7" i="1"/>
  <c r="FN7" i="1"/>
  <c r="FM7" i="1"/>
  <c r="FL7" i="1"/>
  <c r="FK7" i="1"/>
  <c r="FJ7" i="1"/>
  <c r="FI7" i="1"/>
  <c r="FH7" i="1"/>
  <c r="FG7" i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I1" i="1" s="1" a="1"/>
  <c r="EI1" i="1" s="1"/>
  <c r="EH7" i="1"/>
  <c r="EG7" i="1"/>
  <c r="EG1" i="1" s="1" a="1"/>
  <c r="EG1" i="1" s="1"/>
  <c r="EG57" i="1" s="1"/>
  <c r="EG40" i="1" s="1"/>
  <c r="EF7" i="1"/>
  <c r="EF1" i="1" s="1" a="1"/>
  <c r="EF1" i="1" s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R1" i="1" s="1" a="1"/>
  <c r="CR1" i="1" s="1"/>
  <c r="CQ7" i="1"/>
  <c r="CP7" i="1"/>
  <c r="CO7" i="1"/>
  <c r="CN7" i="1"/>
  <c r="CM7" i="1"/>
  <c r="CM1" i="1" s="1" a="1"/>
  <c r="CM1" i="1" s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F1" i="1" s="1" a="1"/>
  <c r="BF1" i="1" s="1"/>
  <c r="BE7" i="1"/>
  <c r="BE1" i="1" s="1" a="1"/>
  <c r="BE1" i="1" s="1"/>
  <c r="BD7" i="1"/>
  <c r="BD1" i="1" s="1" a="1"/>
  <c r="BD1" i="1" s="1"/>
  <c r="BC7" i="1"/>
  <c r="BC1" i="1" s="1" a="1"/>
  <c r="BC1" i="1" s="1"/>
  <c r="BB7" i="1"/>
  <c r="BB1" i="1" s="1" a="1"/>
  <c r="BB1" i="1" s="1"/>
  <c r="BA7" i="1"/>
  <c r="BA1" i="1" s="1" a="1"/>
  <c r="BA1" i="1" s="1"/>
  <c r="AZ7" i="1"/>
  <c r="AZ1" i="1" s="1" a="1"/>
  <c r="AZ1" i="1" s="1"/>
  <c r="AY7" i="1"/>
  <c r="AY1" i="1" s="1" a="1"/>
  <c r="AY1" i="1" s="1"/>
  <c r="AX7" i="1"/>
  <c r="AX1" i="1" s="1" a="1"/>
  <c r="AX1" i="1" s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P1" i="1" s="1" a="1"/>
  <c r="P1" i="1" s="1"/>
  <c r="O7" i="1"/>
  <c r="O1" i="1" s="1" a="1"/>
  <c r="O1" i="1" s="1"/>
  <c r="N7" i="1"/>
  <c r="N1" i="1" s="1" a="1"/>
  <c r="N1" i="1" s="1"/>
  <c r="M7" i="1"/>
  <c r="M1" i="1" s="1" a="1"/>
  <c r="M1" i="1" s="1"/>
  <c r="L7" i="1"/>
  <c r="L1" i="1" s="1" a="1"/>
  <c r="L1" i="1" s="1"/>
  <c r="K7" i="1"/>
  <c r="K1" i="1" s="1" a="1"/>
  <c r="K1" i="1" s="1"/>
  <c r="J7" i="1"/>
  <c r="J1" i="1" s="1" a="1"/>
  <c r="J1" i="1" s="1"/>
  <c r="I7" i="1"/>
  <c r="I15" i="8"/>
  <c r="H15" i="8"/>
  <c r="G15" i="8"/>
  <c r="I14" i="8"/>
  <c r="H14" i="8"/>
  <c r="G14" i="8"/>
  <c r="G17" i="8"/>
  <c r="H17" i="8"/>
  <c r="I17" i="8"/>
  <c r="G18" i="8"/>
  <c r="H18" i="8"/>
  <c r="I18" i="8"/>
  <c r="G19" i="8"/>
  <c r="H19" i="8"/>
  <c r="I19" i="8"/>
  <c r="G20" i="8"/>
  <c r="H20" i="8"/>
  <c r="I20" i="8"/>
  <c r="G21" i="8"/>
  <c r="H21" i="8"/>
  <c r="I21" i="8"/>
  <c r="G22" i="8"/>
  <c r="H22" i="8"/>
  <c r="I22" i="8"/>
  <c r="G23" i="8"/>
  <c r="H23" i="8"/>
  <c r="I23" i="8"/>
  <c r="H16" i="8"/>
  <c r="I16" i="8"/>
  <c r="G16" i="8"/>
  <c r="D12" i="3"/>
  <c r="H10" i="4"/>
  <c r="G10" i="4" s="1"/>
  <c r="H11" i="4"/>
  <c r="G11" i="4" s="1"/>
  <c r="H12" i="4"/>
  <c r="G12" i="4" s="1"/>
  <c r="H13" i="4"/>
  <c r="H14" i="4"/>
  <c r="H15" i="4"/>
  <c r="G15" i="4" s="1"/>
  <c r="H16" i="4"/>
  <c r="G16" i="4" s="1"/>
  <c r="H17" i="4"/>
  <c r="H18" i="4"/>
  <c r="G18" i="4" s="1"/>
  <c r="H19" i="4"/>
  <c r="G19" i="4" s="1"/>
  <c r="H20" i="4"/>
  <c r="G20" i="4" s="1"/>
  <c r="H21" i="4"/>
  <c r="H22" i="4"/>
  <c r="G22" i="4" s="1"/>
  <c r="H23" i="4"/>
  <c r="G23" i="4" s="1"/>
  <c r="H24" i="4"/>
  <c r="G24" i="4" s="1"/>
  <c r="H25" i="4"/>
  <c r="H26" i="4"/>
  <c r="G26" i="4" s="1"/>
  <c r="H27" i="4"/>
  <c r="G27" i="4" s="1"/>
  <c r="H28" i="4"/>
  <c r="G28" i="4" s="1"/>
  <c r="H29" i="4"/>
  <c r="H30" i="4"/>
  <c r="H31" i="4"/>
  <c r="H32" i="4"/>
  <c r="G32" i="4" s="1"/>
  <c r="H33" i="4"/>
  <c r="H34" i="4"/>
  <c r="G34" i="4" s="1"/>
  <c r="H35" i="4"/>
  <c r="G35" i="4" s="1"/>
  <c r="H36" i="4"/>
  <c r="G36" i="4" s="1"/>
  <c r="H37" i="4"/>
  <c r="G37" i="4" s="1"/>
  <c r="H38" i="4"/>
  <c r="G38" i="4" s="1"/>
  <c r="H39" i="4"/>
  <c r="G39" i="4" s="1"/>
  <c r="H40" i="4"/>
  <c r="G40" i="4" s="1"/>
  <c r="H41" i="4"/>
  <c r="H42" i="4"/>
  <c r="G42" i="4" s="1"/>
  <c r="H43" i="4"/>
  <c r="H44" i="4"/>
  <c r="G44" i="4" s="1"/>
  <c r="H45" i="4"/>
  <c r="G45" i="4" s="1"/>
  <c r="H46" i="4"/>
  <c r="H47" i="4"/>
  <c r="G47" i="4" s="1"/>
  <c r="H48" i="4"/>
  <c r="G48" i="4" s="1"/>
  <c r="H49" i="4"/>
  <c r="H50" i="4"/>
  <c r="G50" i="4" s="1"/>
  <c r="H51" i="4"/>
  <c r="G51" i="4" s="1"/>
  <c r="H52" i="4"/>
  <c r="G52" i="4" s="1"/>
  <c r="H53" i="4"/>
  <c r="H54" i="4"/>
  <c r="G54" i="4" s="1"/>
  <c r="H55" i="4"/>
  <c r="G55" i="4" s="1"/>
  <c r="H56" i="4"/>
  <c r="G56" i="4" s="1"/>
  <c r="H57" i="4"/>
  <c r="H58" i="4"/>
  <c r="G58" i="4" s="1"/>
  <c r="H59" i="4"/>
  <c r="G59" i="4" s="1"/>
  <c r="H60" i="4"/>
  <c r="G60" i="4" s="1"/>
  <c r="H61" i="4"/>
  <c r="G61" i="4" s="1"/>
  <c r="H62" i="4"/>
  <c r="H63" i="4"/>
  <c r="G63" i="4" s="1"/>
  <c r="H64" i="4"/>
  <c r="G64" i="4" s="1"/>
  <c r="H65" i="4"/>
  <c r="H66" i="4"/>
  <c r="G66" i="4" s="1"/>
  <c r="H67" i="4"/>
  <c r="G67" i="4" s="1"/>
  <c r="H68" i="4"/>
  <c r="G68" i="4" s="1"/>
  <c r="H69" i="4"/>
  <c r="G69" i="4" s="1"/>
  <c r="H70" i="4"/>
  <c r="G70" i="4" s="1"/>
  <c r="H71" i="4"/>
  <c r="G71" i="4" s="1"/>
  <c r="H72" i="4"/>
  <c r="G72" i="4" s="1"/>
  <c r="H73" i="4"/>
  <c r="H74" i="4"/>
  <c r="G74" i="4" s="1"/>
  <c r="H75" i="4"/>
  <c r="G75" i="4" s="1"/>
  <c r="H76" i="4"/>
  <c r="G76" i="4" s="1"/>
  <c r="H77" i="4"/>
  <c r="H78" i="4"/>
  <c r="H79" i="4"/>
  <c r="G79" i="4" s="1"/>
  <c r="H80" i="4"/>
  <c r="G80" i="4" s="1"/>
  <c r="H81" i="4"/>
  <c r="H82" i="4"/>
  <c r="G82" i="4" s="1"/>
  <c r="H83" i="4"/>
  <c r="G83" i="4" s="1"/>
  <c r="H84" i="4"/>
  <c r="G84" i="4" s="1"/>
  <c r="H85" i="4"/>
  <c r="G85" i="4" s="1"/>
  <c r="H86" i="4"/>
  <c r="G86" i="4" s="1"/>
  <c r="H87" i="4"/>
  <c r="G87" i="4" s="1"/>
  <c r="H88" i="4"/>
  <c r="G88" i="4" s="1"/>
  <c r="H89" i="4"/>
  <c r="H90" i="4"/>
  <c r="G90" i="4" s="1"/>
  <c r="H91" i="4"/>
  <c r="G91" i="4" s="1"/>
  <c r="H92" i="4"/>
  <c r="G92" i="4" s="1"/>
  <c r="H93" i="4"/>
  <c r="H94" i="4"/>
  <c r="H95" i="4"/>
  <c r="H96" i="4"/>
  <c r="G96" i="4" s="1"/>
  <c r="H97" i="4"/>
  <c r="H98" i="4"/>
  <c r="G98" i="4" s="1"/>
  <c r="H99" i="4"/>
  <c r="G99" i="4" s="1"/>
  <c r="H100" i="4"/>
  <c r="G100" i="4" s="1"/>
  <c r="H101" i="4"/>
  <c r="H102" i="4"/>
  <c r="G102" i="4" s="1"/>
  <c r="H103" i="4"/>
  <c r="G103" i="4" s="1"/>
  <c r="H104" i="4"/>
  <c r="G104" i="4" s="1"/>
  <c r="H105" i="4"/>
  <c r="H106" i="4"/>
  <c r="G106" i="4" s="1"/>
  <c r="H107" i="4"/>
  <c r="H108" i="4"/>
  <c r="G108" i="4" s="1"/>
  <c r="H109" i="4"/>
  <c r="H110" i="4"/>
  <c r="H111" i="4"/>
  <c r="G111" i="4" s="1"/>
  <c r="H112" i="4"/>
  <c r="G112" i="4" s="1"/>
  <c r="H113" i="4"/>
  <c r="H114" i="4"/>
  <c r="G114" i="4" s="1"/>
  <c r="H115" i="4"/>
  <c r="G115" i="4" s="1"/>
  <c r="H116" i="4"/>
  <c r="G116" i="4" s="1"/>
  <c r="H117" i="4"/>
  <c r="H118" i="4"/>
  <c r="G118" i="4" s="1"/>
  <c r="H119" i="4"/>
  <c r="G119" i="4" s="1"/>
  <c r="H120" i="4"/>
  <c r="G120" i="4" s="1"/>
  <c r="H121" i="4"/>
  <c r="H122" i="4"/>
  <c r="G122" i="4" s="1"/>
  <c r="H123" i="4"/>
  <c r="G123" i="4" s="1"/>
  <c r="H124" i="4"/>
  <c r="G124" i="4" s="1"/>
  <c r="H125" i="4"/>
  <c r="H126" i="4"/>
  <c r="H127" i="4"/>
  <c r="G127" i="4" s="1"/>
  <c r="H128" i="4"/>
  <c r="G128" i="4" s="1"/>
  <c r="H129" i="4"/>
  <c r="H130" i="4"/>
  <c r="G130" i="4" s="1"/>
  <c r="H131" i="4"/>
  <c r="G131" i="4" s="1"/>
  <c r="H132" i="4"/>
  <c r="G132" i="4" s="1"/>
  <c r="H133" i="4"/>
  <c r="H134" i="4"/>
  <c r="G134" i="4" s="1"/>
  <c r="H135" i="4"/>
  <c r="G135" i="4" s="1"/>
  <c r="H136" i="4"/>
  <c r="G136" i="4" s="1"/>
  <c r="H137" i="4"/>
  <c r="H138" i="4"/>
  <c r="G138" i="4" s="1"/>
  <c r="H139" i="4"/>
  <c r="G139" i="4" s="1"/>
  <c r="H140" i="4"/>
  <c r="G140" i="4" s="1"/>
  <c r="H141" i="4"/>
  <c r="G141" i="4" s="1"/>
  <c r="H142" i="4"/>
  <c r="H143" i="4"/>
  <c r="G143" i="4" s="1"/>
  <c r="H144" i="4"/>
  <c r="G144" i="4" s="1"/>
  <c r="H145" i="4"/>
  <c r="H146" i="4"/>
  <c r="G146" i="4" s="1"/>
  <c r="H147" i="4"/>
  <c r="G147" i="4" s="1"/>
  <c r="H148" i="4"/>
  <c r="G148" i="4" s="1"/>
  <c r="H149" i="4"/>
  <c r="H150" i="4"/>
  <c r="G150" i="4" s="1"/>
  <c r="H151" i="4"/>
  <c r="G151" i="4" s="1"/>
  <c r="H152" i="4"/>
  <c r="G152" i="4" s="1"/>
  <c r="H153" i="4"/>
  <c r="H154" i="4"/>
  <c r="G154" i="4" s="1"/>
  <c r="H155" i="4"/>
  <c r="G155" i="4" s="1"/>
  <c r="H156" i="4"/>
  <c r="G156" i="4" s="1"/>
  <c r="H157" i="4"/>
  <c r="G157" i="4" s="1"/>
  <c r="H158" i="4"/>
  <c r="H159" i="4"/>
  <c r="H160" i="4"/>
  <c r="G160" i="4" s="1"/>
  <c r="H161" i="4"/>
  <c r="H162" i="4"/>
  <c r="G162" i="4" s="1"/>
  <c r="H163" i="4"/>
  <c r="G163" i="4" s="1"/>
  <c r="H164" i="4"/>
  <c r="G164" i="4" s="1"/>
  <c r="H165" i="4"/>
  <c r="H166" i="4"/>
  <c r="G166" i="4" s="1"/>
  <c r="H167" i="4"/>
  <c r="G167" i="4" s="1"/>
  <c r="H168" i="4"/>
  <c r="G168" i="4" s="1"/>
  <c r="H169" i="4"/>
  <c r="H170" i="4"/>
  <c r="G170" i="4" s="1"/>
  <c r="H171" i="4"/>
  <c r="H172" i="4"/>
  <c r="G172" i="4" s="1"/>
  <c r="H173" i="4"/>
  <c r="H174" i="4"/>
  <c r="H175" i="4"/>
  <c r="G175" i="4" s="1"/>
  <c r="H176" i="4"/>
  <c r="G176" i="4" s="1"/>
  <c r="H177" i="4"/>
  <c r="H178" i="4"/>
  <c r="G178" i="4" s="1"/>
  <c r="H179" i="4"/>
  <c r="G179" i="4" s="1"/>
  <c r="H180" i="4"/>
  <c r="G180" i="4" s="1"/>
  <c r="H181" i="4"/>
  <c r="H182" i="4"/>
  <c r="G182" i="4" s="1"/>
  <c r="H183" i="4"/>
  <c r="G183" i="4" s="1"/>
  <c r="H184" i="4"/>
  <c r="G184" i="4" s="1"/>
  <c r="H185" i="4"/>
  <c r="H186" i="4"/>
  <c r="G186" i="4" s="1"/>
  <c r="H187" i="4"/>
  <c r="G187" i="4" s="1"/>
  <c r="H188" i="4"/>
  <c r="G188" i="4" s="1"/>
  <c r="H189" i="4"/>
  <c r="H190" i="4"/>
  <c r="H191" i="4"/>
  <c r="G191" i="4" s="1"/>
  <c r="H192" i="4"/>
  <c r="G192" i="4" s="1"/>
  <c r="H193" i="4"/>
  <c r="H194" i="4"/>
  <c r="G194" i="4" s="1"/>
  <c r="H195" i="4"/>
  <c r="G195" i="4" s="1"/>
  <c r="H196" i="4"/>
  <c r="G196" i="4" s="1"/>
  <c r="H197" i="4"/>
  <c r="H198" i="4"/>
  <c r="G198" i="4" s="1"/>
  <c r="H199" i="4"/>
  <c r="G199" i="4" s="1"/>
  <c r="H200" i="4"/>
  <c r="G200" i="4" s="1"/>
  <c r="H201" i="4"/>
  <c r="H202" i="4"/>
  <c r="G202" i="4" s="1"/>
  <c r="H203" i="4"/>
  <c r="G203" i="4" s="1"/>
  <c r="H204" i="4"/>
  <c r="G204" i="4" s="1"/>
  <c r="H205" i="4"/>
  <c r="H206" i="4"/>
  <c r="H207" i="4"/>
  <c r="G207" i="4" s="1"/>
  <c r="H208" i="4"/>
  <c r="G208" i="4" s="1"/>
  <c r="H209" i="4"/>
  <c r="H210" i="4"/>
  <c r="G210" i="4" s="1"/>
  <c r="H211" i="4"/>
  <c r="G211" i="4" s="1"/>
  <c r="H212" i="4"/>
  <c r="G212" i="4" s="1"/>
  <c r="H213" i="4"/>
  <c r="H214" i="4"/>
  <c r="G214" i="4" s="1"/>
  <c r="H215" i="4"/>
  <c r="G215" i="4" s="1"/>
  <c r="H216" i="4"/>
  <c r="G216" i="4" s="1"/>
  <c r="H217" i="4"/>
  <c r="H218" i="4"/>
  <c r="G218" i="4" s="1"/>
  <c r="H219" i="4"/>
  <c r="G219" i="4" s="1"/>
  <c r="H220" i="4"/>
  <c r="G220" i="4" s="1"/>
  <c r="H221" i="4"/>
  <c r="H222" i="4"/>
  <c r="H223" i="4"/>
  <c r="H224" i="4"/>
  <c r="G224" i="4" s="1"/>
  <c r="H225" i="4"/>
  <c r="H226" i="4"/>
  <c r="G226" i="4" s="1"/>
  <c r="H227" i="4"/>
  <c r="G227" i="4" s="1"/>
  <c r="H228" i="4"/>
  <c r="G228" i="4" s="1"/>
  <c r="H229" i="4"/>
  <c r="H230" i="4"/>
  <c r="G230" i="4" s="1"/>
  <c r="H231" i="4"/>
  <c r="G231" i="4" s="1"/>
  <c r="H232" i="4"/>
  <c r="G232" i="4" s="1"/>
  <c r="H233" i="4"/>
  <c r="H234" i="4"/>
  <c r="G234" i="4" s="1"/>
  <c r="H235" i="4"/>
  <c r="H236" i="4"/>
  <c r="G236" i="4" s="1"/>
  <c r="H237" i="4"/>
  <c r="H238" i="4"/>
  <c r="H239" i="4"/>
  <c r="G239" i="4" s="1"/>
  <c r="H240" i="4"/>
  <c r="G240" i="4" s="1"/>
  <c r="H241" i="4"/>
  <c r="H242" i="4"/>
  <c r="G242" i="4" s="1"/>
  <c r="H243" i="4"/>
  <c r="G243" i="4" s="1"/>
  <c r="H244" i="4"/>
  <c r="G244" i="4" s="1"/>
  <c r="H245" i="4"/>
  <c r="G245" i="4" s="1"/>
  <c r="H246" i="4"/>
  <c r="G246" i="4" s="1"/>
  <c r="H247" i="4"/>
  <c r="G247" i="4" s="1"/>
  <c r="H248" i="4"/>
  <c r="G248" i="4" s="1"/>
  <c r="H249" i="4"/>
  <c r="H250" i="4"/>
  <c r="G250" i="4" s="1"/>
  <c r="H251" i="4"/>
  <c r="G251" i="4" s="1"/>
  <c r="H252" i="4"/>
  <c r="G252" i="4" s="1"/>
  <c r="H253" i="4"/>
  <c r="H254" i="4"/>
  <c r="H255" i="4"/>
  <c r="G255" i="4" s="1"/>
  <c r="H256" i="4"/>
  <c r="G256" i="4" s="1"/>
  <c r="H257" i="4"/>
  <c r="H258" i="4"/>
  <c r="G258" i="4" s="1"/>
  <c r="H259" i="4"/>
  <c r="G259" i="4" s="1"/>
  <c r="H260" i="4"/>
  <c r="G260" i="4" s="1"/>
  <c r="H261" i="4"/>
  <c r="H262" i="4"/>
  <c r="G262" i="4" s="1"/>
  <c r="H263" i="4"/>
  <c r="G263" i="4" s="1"/>
  <c r="H264" i="4"/>
  <c r="G264" i="4" s="1"/>
  <c r="H265" i="4"/>
  <c r="H266" i="4"/>
  <c r="G266" i="4" s="1"/>
  <c r="H267" i="4"/>
  <c r="G267" i="4" s="1"/>
  <c r="H268" i="4"/>
  <c r="G268" i="4" s="1"/>
  <c r="H269" i="4"/>
  <c r="H270" i="4"/>
  <c r="H271" i="4"/>
  <c r="G271" i="4" s="1"/>
  <c r="H272" i="4"/>
  <c r="G272" i="4" s="1"/>
  <c r="H273" i="4"/>
  <c r="H274" i="4"/>
  <c r="G274" i="4" s="1"/>
  <c r="H275" i="4"/>
  <c r="G275" i="4" s="1"/>
  <c r="H276" i="4"/>
  <c r="G276" i="4" s="1"/>
  <c r="H277" i="4"/>
  <c r="H278" i="4"/>
  <c r="G278" i="4" s="1"/>
  <c r="H279" i="4"/>
  <c r="G279" i="4" s="1"/>
  <c r="H280" i="4"/>
  <c r="G280" i="4" s="1"/>
  <c r="H281" i="4"/>
  <c r="H282" i="4"/>
  <c r="G282" i="4" s="1"/>
  <c r="H283" i="4"/>
  <c r="G283" i="4" s="1"/>
  <c r="H284" i="4"/>
  <c r="G284" i="4" s="1"/>
  <c r="H285" i="4"/>
  <c r="H286" i="4"/>
  <c r="H287" i="4"/>
  <c r="H288" i="4"/>
  <c r="G288" i="4" s="1"/>
  <c r="H289" i="4"/>
  <c r="H290" i="4"/>
  <c r="G290" i="4" s="1"/>
  <c r="H291" i="4"/>
  <c r="G291" i="4" s="1"/>
  <c r="H292" i="4"/>
  <c r="G292" i="4" s="1"/>
  <c r="H293" i="4"/>
  <c r="G293" i="4" s="1"/>
  <c r="H294" i="4"/>
  <c r="G294" i="4" s="1"/>
  <c r="H295" i="4"/>
  <c r="G295" i="4" s="1"/>
  <c r="H296" i="4"/>
  <c r="G296" i="4" s="1"/>
  <c r="H297" i="4"/>
  <c r="H298" i="4"/>
  <c r="G298" i="4" s="1"/>
  <c r="H299" i="4"/>
  <c r="H300" i="4"/>
  <c r="G300" i="4" s="1"/>
  <c r="H301" i="4"/>
  <c r="G301" i="4" s="1"/>
  <c r="H302" i="4"/>
  <c r="H303" i="4"/>
  <c r="G303" i="4" s="1"/>
  <c r="H304" i="4"/>
  <c r="G304" i="4" s="1"/>
  <c r="H305" i="4"/>
  <c r="H306" i="4"/>
  <c r="G306" i="4" s="1"/>
  <c r="H307" i="4"/>
  <c r="G307" i="4" s="1"/>
  <c r="H308" i="4"/>
  <c r="G308" i="4" s="1"/>
  <c r="H309" i="4"/>
  <c r="H310" i="4"/>
  <c r="G310" i="4" s="1"/>
  <c r="H311" i="4"/>
  <c r="G311" i="4" s="1"/>
  <c r="H312" i="4"/>
  <c r="G312" i="4" s="1"/>
  <c r="H313" i="4"/>
  <c r="H314" i="4"/>
  <c r="G314" i="4" s="1"/>
  <c r="H315" i="4"/>
  <c r="G315" i="4" s="1"/>
  <c r="H316" i="4"/>
  <c r="G316" i="4" s="1"/>
  <c r="H317" i="4"/>
  <c r="G317" i="4" s="1"/>
  <c r="H318" i="4"/>
  <c r="H319" i="4"/>
  <c r="G319" i="4" s="1"/>
  <c r="H320" i="4"/>
  <c r="G320" i="4" s="1"/>
  <c r="H321" i="4"/>
  <c r="H322" i="4"/>
  <c r="G322" i="4" s="1"/>
  <c r="H323" i="4"/>
  <c r="G323" i="4" s="1"/>
  <c r="H324" i="4"/>
  <c r="G324" i="4" s="1"/>
  <c r="H325" i="4"/>
  <c r="G325" i="4" s="1"/>
  <c r="H326" i="4"/>
  <c r="G326" i="4" s="1"/>
  <c r="H327" i="4"/>
  <c r="G327" i="4" s="1"/>
  <c r="H328" i="4"/>
  <c r="G328" i="4" s="1"/>
  <c r="H329" i="4"/>
  <c r="H330" i="4"/>
  <c r="G330" i="4" s="1"/>
  <c r="H331" i="4"/>
  <c r="G331" i="4" s="1"/>
  <c r="H332" i="4"/>
  <c r="G332" i="4" s="1"/>
  <c r="H333" i="4"/>
  <c r="H334" i="4"/>
  <c r="H335" i="4"/>
  <c r="G335" i="4" s="1"/>
  <c r="H336" i="4"/>
  <c r="G336" i="4" s="1"/>
  <c r="H337" i="4"/>
  <c r="H338" i="4"/>
  <c r="G338" i="4" s="1"/>
  <c r="H339" i="4"/>
  <c r="G339" i="4" s="1"/>
  <c r="H340" i="4"/>
  <c r="G340" i="4" s="1"/>
  <c r="H341" i="4"/>
  <c r="G341" i="4" s="1"/>
  <c r="H342" i="4"/>
  <c r="G342" i="4" s="1"/>
  <c r="H343" i="4"/>
  <c r="G343" i="4" s="1"/>
  <c r="H344" i="4"/>
  <c r="G344" i="4" s="1"/>
  <c r="H345" i="4"/>
  <c r="H346" i="4"/>
  <c r="G346" i="4" s="1"/>
  <c r="H347" i="4"/>
  <c r="G347" i="4" s="1"/>
  <c r="H348" i="4"/>
  <c r="G348" i="4" s="1"/>
  <c r="H349" i="4"/>
  <c r="H350" i="4"/>
  <c r="H351" i="4"/>
  <c r="H352" i="4"/>
  <c r="G352" i="4" s="1"/>
  <c r="H353" i="4"/>
  <c r="H354" i="4"/>
  <c r="G354" i="4" s="1"/>
  <c r="H355" i="4"/>
  <c r="G355" i="4" s="1"/>
  <c r="H356" i="4"/>
  <c r="G356" i="4" s="1"/>
  <c r="H357" i="4"/>
  <c r="H358" i="4"/>
  <c r="G358" i="4" s="1"/>
  <c r="H359" i="4"/>
  <c r="G359" i="4" s="1"/>
  <c r="H360" i="4"/>
  <c r="G360" i="4" s="1"/>
  <c r="H361" i="4"/>
  <c r="H362" i="4"/>
  <c r="G362" i="4" s="1"/>
  <c r="H363" i="4"/>
  <c r="H364" i="4"/>
  <c r="G364" i="4" s="1"/>
  <c r="H365" i="4"/>
  <c r="H366" i="4"/>
  <c r="H367" i="4"/>
  <c r="G367" i="4" s="1"/>
  <c r="H368" i="4"/>
  <c r="G368" i="4" s="1"/>
  <c r="H369" i="4"/>
  <c r="H370" i="4"/>
  <c r="G370" i="4" s="1"/>
  <c r="H371" i="4"/>
  <c r="G371" i="4" s="1"/>
  <c r="H372" i="4"/>
  <c r="G372" i="4" s="1"/>
  <c r="H373" i="4"/>
  <c r="H374" i="4"/>
  <c r="G374" i="4" s="1"/>
  <c r="H375" i="4"/>
  <c r="G375" i="4" s="1"/>
  <c r="H376" i="4"/>
  <c r="G376" i="4" s="1"/>
  <c r="H377" i="4"/>
  <c r="H378" i="4"/>
  <c r="G378" i="4" s="1"/>
  <c r="H379" i="4"/>
  <c r="G379" i="4" s="1"/>
  <c r="H380" i="4"/>
  <c r="G380" i="4" s="1"/>
  <c r="H381" i="4"/>
  <c r="H382" i="4"/>
  <c r="H383" i="4"/>
  <c r="G383" i="4" s="1"/>
  <c r="H384" i="4"/>
  <c r="G384" i="4" s="1"/>
  <c r="H385" i="4"/>
  <c r="H386" i="4"/>
  <c r="G386" i="4" s="1"/>
  <c r="H387" i="4"/>
  <c r="G387" i="4" s="1"/>
  <c r="H388" i="4"/>
  <c r="G388" i="4" s="1"/>
  <c r="H389" i="4"/>
  <c r="H390" i="4"/>
  <c r="G390" i="4" s="1"/>
  <c r="H391" i="4"/>
  <c r="G391" i="4" s="1"/>
  <c r="H392" i="4"/>
  <c r="G392" i="4" s="1"/>
  <c r="H393" i="4"/>
  <c r="H394" i="4"/>
  <c r="G394" i="4" s="1"/>
  <c r="H395" i="4"/>
  <c r="G395" i="4" s="1"/>
  <c r="H396" i="4"/>
  <c r="G396" i="4" s="1"/>
  <c r="H397" i="4"/>
  <c r="G397" i="4" s="1"/>
  <c r="H398" i="4"/>
  <c r="H399" i="4"/>
  <c r="G399" i="4" s="1"/>
  <c r="H400" i="4"/>
  <c r="G400" i="4" s="1"/>
  <c r="H401" i="4"/>
  <c r="H402" i="4"/>
  <c r="G402" i="4" s="1"/>
  <c r="H403" i="4"/>
  <c r="G403" i="4" s="1"/>
  <c r="H404" i="4"/>
  <c r="G404" i="4" s="1"/>
  <c r="H405" i="4"/>
  <c r="G405" i="4" s="1"/>
  <c r="H406" i="4"/>
  <c r="G406" i="4" s="1"/>
  <c r="H407" i="4"/>
  <c r="G407" i="4" s="1"/>
  <c r="H408" i="4"/>
  <c r="G408" i="4" s="1"/>
  <c r="H409" i="4"/>
  <c r="H410" i="4"/>
  <c r="G410" i="4" s="1"/>
  <c r="H411" i="4"/>
  <c r="G411" i="4" s="1"/>
  <c r="H412" i="4"/>
  <c r="G412" i="4" s="1"/>
  <c r="H413" i="4"/>
  <c r="G413" i="4" s="1"/>
  <c r="H414" i="4"/>
  <c r="H415" i="4"/>
  <c r="H416" i="4"/>
  <c r="G416" i="4" s="1"/>
  <c r="H417" i="4"/>
  <c r="H418" i="4"/>
  <c r="G418" i="4" s="1"/>
  <c r="H419" i="4"/>
  <c r="G419" i="4" s="1"/>
  <c r="H420" i="4"/>
  <c r="G420" i="4" s="1"/>
  <c r="H421" i="4"/>
  <c r="H422" i="4"/>
  <c r="G422" i="4" s="1"/>
  <c r="H423" i="4"/>
  <c r="G423" i="4" s="1"/>
  <c r="H424" i="4"/>
  <c r="G424" i="4" s="1"/>
  <c r="H425" i="4"/>
  <c r="H426" i="4"/>
  <c r="G426" i="4" s="1"/>
  <c r="H427" i="4"/>
  <c r="H428" i="4"/>
  <c r="G428" i="4" s="1"/>
  <c r="H429" i="4"/>
  <c r="G429" i="4" s="1"/>
  <c r="H430" i="4"/>
  <c r="H431" i="4"/>
  <c r="G431" i="4" s="1"/>
  <c r="H432" i="4"/>
  <c r="G432" i="4" s="1"/>
  <c r="H433" i="4"/>
  <c r="H434" i="4"/>
  <c r="G434" i="4" s="1"/>
  <c r="H435" i="4"/>
  <c r="G435" i="4" s="1"/>
  <c r="H436" i="4"/>
  <c r="G436" i="4" s="1"/>
  <c r="H437" i="4"/>
  <c r="G437" i="4" s="1"/>
  <c r="H438" i="4"/>
  <c r="G438" i="4" s="1"/>
  <c r="H439" i="4"/>
  <c r="G439" i="4" s="1"/>
  <c r="H440" i="4"/>
  <c r="G440" i="4" s="1"/>
  <c r="H441" i="4"/>
  <c r="H442" i="4"/>
  <c r="G442" i="4" s="1"/>
  <c r="H443" i="4"/>
  <c r="G443" i="4" s="1"/>
  <c r="H444" i="4"/>
  <c r="G444" i="4" s="1"/>
  <c r="H445" i="4"/>
  <c r="H446" i="4"/>
  <c r="H447" i="4"/>
  <c r="G447" i="4" s="1"/>
  <c r="H448" i="4"/>
  <c r="G448" i="4" s="1"/>
  <c r="H449" i="4"/>
  <c r="H450" i="4"/>
  <c r="G450" i="4" s="1"/>
  <c r="H451" i="4"/>
  <c r="G451" i="4" s="1"/>
  <c r="H452" i="4"/>
  <c r="G452" i="4" s="1"/>
  <c r="H453" i="4"/>
  <c r="G453" i="4" s="1"/>
  <c r="H454" i="4"/>
  <c r="G454" i="4" s="1"/>
  <c r="H455" i="4"/>
  <c r="G455" i="4" s="1"/>
  <c r="H456" i="4"/>
  <c r="G456" i="4" s="1"/>
  <c r="H457" i="4"/>
  <c r="H458" i="4"/>
  <c r="G458" i="4" s="1"/>
  <c r="H459" i="4"/>
  <c r="G459" i="4" s="1"/>
  <c r="H460" i="4"/>
  <c r="G460" i="4" s="1"/>
  <c r="H461" i="4"/>
  <c r="H462" i="4"/>
  <c r="H463" i="4"/>
  <c r="G463" i="4" s="1"/>
  <c r="H464" i="4"/>
  <c r="G464" i="4" s="1"/>
  <c r="H465" i="4"/>
  <c r="H466" i="4"/>
  <c r="G466" i="4" s="1"/>
  <c r="H467" i="4"/>
  <c r="G467" i="4" s="1"/>
  <c r="H468" i="4"/>
  <c r="G468" i="4" s="1"/>
  <c r="H469" i="4"/>
  <c r="H470" i="4"/>
  <c r="G470" i="4" s="1"/>
  <c r="H471" i="4"/>
  <c r="G471" i="4" s="1"/>
  <c r="H472" i="4"/>
  <c r="G472" i="4" s="1"/>
  <c r="H473" i="4"/>
  <c r="H474" i="4"/>
  <c r="G474" i="4" s="1"/>
  <c r="H475" i="4"/>
  <c r="G475" i="4" s="1"/>
  <c r="H476" i="4"/>
  <c r="G476" i="4" s="1"/>
  <c r="H477" i="4"/>
  <c r="H478" i="4"/>
  <c r="H479" i="4"/>
  <c r="H480" i="4"/>
  <c r="G480" i="4" s="1"/>
  <c r="H481" i="4"/>
  <c r="H482" i="4"/>
  <c r="G482" i="4" s="1"/>
  <c r="H483" i="4"/>
  <c r="G483" i="4" s="1"/>
  <c r="H484" i="4"/>
  <c r="G484" i="4" s="1"/>
  <c r="H485" i="4"/>
  <c r="G485" i="4" s="1"/>
  <c r="H486" i="4"/>
  <c r="G486" i="4" s="1"/>
  <c r="H487" i="4"/>
  <c r="G487" i="4" s="1"/>
  <c r="H488" i="4"/>
  <c r="G488" i="4" s="1"/>
  <c r="H489" i="4"/>
  <c r="H490" i="4"/>
  <c r="G490" i="4" s="1"/>
  <c r="H491" i="4"/>
  <c r="H492" i="4"/>
  <c r="G492" i="4" s="1"/>
  <c r="H493" i="4"/>
  <c r="H494" i="4"/>
  <c r="H495" i="4"/>
  <c r="G495" i="4" s="1"/>
  <c r="H496" i="4"/>
  <c r="G496" i="4" s="1"/>
  <c r="H497" i="4"/>
  <c r="H498" i="4"/>
  <c r="G498" i="4" s="1"/>
  <c r="H499" i="4"/>
  <c r="G499" i="4" s="1"/>
  <c r="H500" i="4"/>
  <c r="G500" i="4" s="1"/>
  <c r="H501" i="4"/>
  <c r="G501" i="4" s="1"/>
  <c r="H502" i="4"/>
  <c r="G502" i="4" s="1"/>
  <c r="H503" i="4"/>
  <c r="G503" i="4" s="1"/>
  <c r="H504" i="4"/>
  <c r="G504" i="4" s="1"/>
  <c r="H505" i="4"/>
  <c r="H506" i="4"/>
  <c r="G506" i="4" s="1"/>
  <c r="H507" i="4"/>
  <c r="G507" i="4" s="1"/>
  <c r="H508" i="4"/>
  <c r="G508" i="4" s="1"/>
  <c r="H509" i="4"/>
  <c r="H510" i="4"/>
  <c r="H511" i="4"/>
  <c r="G511" i="4" s="1"/>
  <c r="H512" i="4"/>
  <c r="G512" i="4" s="1"/>
  <c r="H513" i="4"/>
  <c r="H514" i="4"/>
  <c r="G514" i="4" s="1"/>
  <c r="H515" i="4"/>
  <c r="G515" i="4" s="1"/>
  <c r="H516" i="4"/>
  <c r="G516" i="4" s="1"/>
  <c r="H517" i="4"/>
  <c r="H518" i="4"/>
  <c r="G518" i="4" s="1"/>
  <c r="H519" i="4"/>
  <c r="G519" i="4" s="1"/>
  <c r="H520" i="4"/>
  <c r="G520" i="4" s="1"/>
  <c r="H521" i="4"/>
  <c r="H522" i="4"/>
  <c r="G522" i="4" s="1"/>
  <c r="H523" i="4"/>
  <c r="G523" i="4" s="1"/>
  <c r="H524" i="4"/>
  <c r="G524" i="4" s="1"/>
  <c r="H525" i="4"/>
  <c r="H526" i="4"/>
  <c r="H527" i="4"/>
  <c r="G527" i="4" s="1"/>
  <c r="H528" i="4"/>
  <c r="G528" i="4" s="1"/>
  <c r="H529" i="4"/>
  <c r="H530" i="4"/>
  <c r="G530" i="4" s="1"/>
  <c r="H531" i="4"/>
  <c r="G531" i="4" s="1"/>
  <c r="H532" i="4"/>
  <c r="G532" i="4" s="1"/>
  <c r="H533" i="4"/>
  <c r="H534" i="4"/>
  <c r="G534" i="4" s="1"/>
  <c r="H535" i="4"/>
  <c r="G535" i="4" s="1"/>
  <c r="H536" i="4"/>
  <c r="G536" i="4" s="1"/>
  <c r="H537" i="4"/>
  <c r="H538" i="4"/>
  <c r="G538" i="4" s="1"/>
  <c r="H539" i="4"/>
  <c r="G539" i="4" s="1"/>
  <c r="H540" i="4"/>
  <c r="G540" i="4" s="1"/>
  <c r="H541" i="4"/>
  <c r="H542" i="4"/>
  <c r="H543" i="4"/>
  <c r="H544" i="4"/>
  <c r="G544" i="4" s="1"/>
  <c r="H545" i="4"/>
  <c r="H546" i="4"/>
  <c r="G546" i="4" s="1"/>
  <c r="H547" i="4"/>
  <c r="G547" i="4" s="1"/>
  <c r="H548" i="4"/>
  <c r="G548" i="4" s="1"/>
  <c r="H549" i="4"/>
  <c r="G549" i="4" s="1"/>
  <c r="H550" i="4"/>
  <c r="G550" i="4" s="1"/>
  <c r="H551" i="4"/>
  <c r="G551" i="4" s="1"/>
  <c r="H552" i="4"/>
  <c r="G552" i="4" s="1"/>
  <c r="H553" i="4"/>
  <c r="H554" i="4"/>
  <c r="G554" i="4" s="1"/>
  <c r="H555" i="4"/>
  <c r="H556" i="4"/>
  <c r="G556" i="4" s="1"/>
  <c r="H557" i="4"/>
  <c r="G557" i="4" s="1"/>
  <c r="H558" i="4"/>
  <c r="H559" i="4"/>
  <c r="G559" i="4" s="1"/>
  <c r="H560" i="4"/>
  <c r="G560" i="4" s="1"/>
  <c r="H561" i="4"/>
  <c r="H562" i="4"/>
  <c r="G562" i="4" s="1"/>
  <c r="H563" i="4"/>
  <c r="G563" i="4" s="1"/>
  <c r="H564" i="4"/>
  <c r="G564" i="4" s="1"/>
  <c r="H565" i="4"/>
  <c r="H566" i="4"/>
  <c r="G566" i="4" s="1"/>
  <c r="H567" i="4"/>
  <c r="G567" i="4" s="1"/>
  <c r="H568" i="4"/>
  <c r="G568" i="4" s="1"/>
  <c r="H569" i="4"/>
  <c r="H570" i="4"/>
  <c r="G570" i="4" s="1"/>
  <c r="H571" i="4"/>
  <c r="G571" i="4" s="1"/>
  <c r="H572" i="4"/>
  <c r="G572" i="4" s="1"/>
  <c r="H573" i="4"/>
  <c r="G573" i="4" s="1"/>
  <c r="H574" i="4"/>
  <c r="H575" i="4"/>
  <c r="G575" i="4" s="1"/>
  <c r="H576" i="4"/>
  <c r="G576" i="4" s="1"/>
  <c r="H577" i="4"/>
  <c r="H578" i="4"/>
  <c r="G578" i="4" s="1"/>
  <c r="H579" i="4"/>
  <c r="G579" i="4" s="1"/>
  <c r="H580" i="4"/>
  <c r="G580" i="4" s="1"/>
  <c r="H581" i="4"/>
  <c r="G581" i="4" s="1"/>
  <c r="H582" i="4"/>
  <c r="G582" i="4" s="1"/>
  <c r="H583" i="4"/>
  <c r="G583" i="4" s="1"/>
  <c r="H584" i="4"/>
  <c r="G584" i="4" s="1"/>
  <c r="H585" i="4"/>
  <c r="H586" i="4"/>
  <c r="G586" i="4" s="1"/>
  <c r="H587" i="4"/>
  <c r="G587" i="4" s="1"/>
  <c r="H588" i="4"/>
  <c r="G588" i="4" s="1"/>
  <c r="H589" i="4"/>
  <c r="H590" i="4"/>
  <c r="H591" i="4"/>
  <c r="G591" i="4" s="1"/>
  <c r="H592" i="4"/>
  <c r="G592" i="4" s="1"/>
  <c r="H593" i="4"/>
  <c r="H594" i="4"/>
  <c r="G594" i="4" s="1"/>
  <c r="H595" i="4"/>
  <c r="G595" i="4" s="1"/>
  <c r="H596" i="4"/>
  <c r="G596" i="4" s="1"/>
  <c r="H597" i="4"/>
  <c r="G597" i="4" s="1"/>
  <c r="H598" i="4"/>
  <c r="G598" i="4" s="1"/>
  <c r="H599" i="4"/>
  <c r="G599" i="4" s="1"/>
  <c r="H600" i="4"/>
  <c r="G600" i="4" s="1"/>
  <c r="H601" i="4"/>
  <c r="H602" i="4"/>
  <c r="G602" i="4" s="1"/>
  <c r="H603" i="4"/>
  <c r="G603" i="4" s="1"/>
  <c r="H604" i="4"/>
  <c r="G604" i="4" s="1"/>
  <c r="H605" i="4"/>
  <c r="H606" i="4"/>
  <c r="H607" i="4"/>
  <c r="H608" i="4"/>
  <c r="G608" i="4" s="1"/>
  <c r="H609" i="4"/>
  <c r="H610" i="4"/>
  <c r="G610" i="4" s="1"/>
  <c r="H611" i="4"/>
  <c r="G611" i="4" s="1"/>
  <c r="H612" i="4"/>
  <c r="G612" i="4" s="1"/>
  <c r="H613" i="4"/>
  <c r="H614" i="4"/>
  <c r="G614" i="4" s="1"/>
  <c r="H615" i="4"/>
  <c r="G615" i="4" s="1"/>
  <c r="H616" i="4"/>
  <c r="G616" i="4" s="1"/>
  <c r="H617" i="4"/>
  <c r="H618" i="4"/>
  <c r="G618" i="4" s="1"/>
  <c r="H619" i="4"/>
  <c r="H620" i="4"/>
  <c r="G620" i="4" s="1"/>
  <c r="H621" i="4"/>
  <c r="H622" i="4"/>
  <c r="H623" i="4"/>
  <c r="G623" i="4" s="1"/>
  <c r="H624" i="4"/>
  <c r="G624" i="4" s="1"/>
  <c r="H625" i="4"/>
  <c r="H626" i="4"/>
  <c r="G626" i="4" s="1"/>
  <c r="H627" i="4"/>
  <c r="G627" i="4" s="1"/>
  <c r="H628" i="4"/>
  <c r="G628" i="4" s="1"/>
  <c r="H629" i="4"/>
  <c r="H630" i="4"/>
  <c r="G630" i="4" s="1"/>
  <c r="H631" i="4"/>
  <c r="G631" i="4" s="1"/>
  <c r="H632" i="4"/>
  <c r="G632" i="4" s="1"/>
  <c r="H633" i="4"/>
  <c r="H634" i="4"/>
  <c r="G634" i="4" s="1"/>
  <c r="H635" i="4"/>
  <c r="G635" i="4" s="1"/>
  <c r="H636" i="4"/>
  <c r="G636" i="4" s="1"/>
  <c r="H637" i="4"/>
  <c r="H638" i="4"/>
  <c r="H639" i="4"/>
  <c r="G639" i="4" s="1"/>
  <c r="H640" i="4"/>
  <c r="G640" i="4" s="1"/>
  <c r="H641" i="4"/>
  <c r="H642" i="4"/>
  <c r="G642" i="4" s="1"/>
  <c r="H643" i="4"/>
  <c r="G643" i="4" s="1"/>
  <c r="H644" i="4"/>
  <c r="G644" i="4" s="1"/>
  <c r="H645" i="4"/>
  <c r="H646" i="4"/>
  <c r="G646" i="4" s="1"/>
  <c r="H647" i="4"/>
  <c r="G647" i="4" s="1"/>
  <c r="H648" i="4"/>
  <c r="G648" i="4" s="1"/>
  <c r="H649" i="4"/>
  <c r="H650" i="4"/>
  <c r="G650" i="4" s="1"/>
  <c r="H651" i="4"/>
  <c r="G651" i="4" s="1"/>
  <c r="H652" i="4"/>
  <c r="G652" i="4" s="1"/>
  <c r="H653" i="4"/>
  <c r="G653" i="4" s="1"/>
  <c r="H654" i="4"/>
  <c r="H655" i="4"/>
  <c r="G655" i="4" s="1"/>
  <c r="H656" i="4"/>
  <c r="G656" i="4" s="1"/>
  <c r="H657" i="4"/>
  <c r="H658" i="4"/>
  <c r="G658" i="4" s="1"/>
  <c r="H659" i="4"/>
  <c r="G659" i="4" s="1"/>
  <c r="H660" i="4"/>
  <c r="G660" i="4" s="1"/>
  <c r="H661" i="4"/>
  <c r="G661" i="4" s="1"/>
  <c r="H662" i="4"/>
  <c r="G662" i="4" s="1"/>
  <c r="H663" i="4"/>
  <c r="G663" i="4" s="1"/>
  <c r="H664" i="4"/>
  <c r="G664" i="4" s="1"/>
  <c r="H665" i="4"/>
  <c r="H666" i="4"/>
  <c r="G666" i="4" s="1"/>
  <c r="H667" i="4"/>
  <c r="G667" i="4" s="1"/>
  <c r="H668" i="4"/>
  <c r="G668" i="4" s="1"/>
  <c r="H669" i="4"/>
  <c r="G669" i="4" s="1"/>
  <c r="H670" i="4"/>
  <c r="H671" i="4"/>
  <c r="H672" i="4"/>
  <c r="G672" i="4" s="1"/>
  <c r="H673" i="4"/>
  <c r="H674" i="4"/>
  <c r="G674" i="4" s="1"/>
  <c r="H675" i="4"/>
  <c r="G675" i="4" s="1"/>
  <c r="H676" i="4"/>
  <c r="G676" i="4" s="1"/>
  <c r="H677" i="4"/>
  <c r="H678" i="4"/>
  <c r="G678" i="4" s="1"/>
  <c r="H679" i="4"/>
  <c r="G679" i="4" s="1"/>
  <c r="H680" i="4"/>
  <c r="G680" i="4" s="1"/>
  <c r="H681" i="4"/>
  <c r="H682" i="4"/>
  <c r="G682" i="4" s="1"/>
  <c r="H683" i="4"/>
  <c r="G683" i="4" s="1"/>
  <c r="H684" i="4"/>
  <c r="G684" i="4" s="1"/>
  <c r="H685" i="4"/>
  <c r="G685" i="4" s="1"/>
  <c r="H686" i="4"/>
  <c r="H687" i="4"/>
  <c r="G687" i="4" s="1"/>
  <c r="H688" i="4"/>
  <c r="G688" i="4" s="1"/>
  <c r="H689" i="4"/>
  <c r="H690" i="4"/>
  <c r="G690" i="4" s="1"/>
  <c r="H691" i="4"/>
  <c r="G691" i="4" s="1"/>
  <c r="H692" i="4"/>
  <c r="G692" i="4" s="1"/>
  <c r="H693" i="4"/>
  <c r="G693" i="4" s="1"/>
  <c r="H694" i="4"/>
  <c r="H695" i="4"/>
  <c r="G695" i="4" s="1"/>
  <c r="H696" i="4"/>
  <c r="G696" i="4" s="1"/>
  <c r="H697" i="4"/>
  <c r="H698" i="4"/>
  <c r="G698" i="4" s="1"/>
  <c r="H699" i="4"/>
  <c r="G699" i="4" s="1"/>
  <c r="H700" i="4"/>
  <c r="G700" i="4" s="1"/>
  <c r="H701" i="4"/>
  <c r="G701" i="4" s="1"/>
  <c r="H702" i="4"/>
  <c r="H703" i="4"/>
  <c r="G703" i="4" s="1"/>
  <c r="H704" i="4"/>
  <c r="G704" i="4" s="1"/>
  <c r="H705" i="4"/>
  <c r="H706" i="4"/>
  <c r="G706" i="4" s="1"/>
  <c r="H707" i="4"/>
  <c r="G707" i="4" s="1"/>
  <c r="H708" i="4"/>
  <c r="G708" i="4" s="1"/>
  <c r="H709" i="4"/>
  <c r="G709" i="4" s="1"/>
  <c r="H710" i="4"/>
  <c r="G710" i="4" s="1"/>
  <c r="H711" i="4"/>
  <c r="G711" i="4" s="1"/>
  <c r="H712" i="4"/>
  <c r="G712" i="4" s="1"/>
  <c r="H713" i="4"/>
  <c r="H714" i="4"/>
  <c r="G714" i="4" s="1"/>
  <c r="H715" i="4"/>
  <c r="G715" i="4" s="1"/>
  <c r="H716" i="4"/>
  <c r="G716" i="4" s="1"/>
  <c r="H717" i="4"/>
  <c r="H718" i="4"/>
  <c r="H719" i="4"/>
  <c r="G719" i="4" s="1"/>
  <c r="H720" i="4"/>
  <c r="G720" i="4" s="1"/>
  <c r="H721" i="4"/>
  <c r="H722" i="4"/>
  <c r="G722" i="4" s="1"/>
  <c r="H723" i="4"/>
  <c r="G723" i="4" s="1"/>
  <c r="H724" i="4"/>
  <c r="G724" i="4" s="1"/>
  <c r="H725" i="4"/>
  <c r="G725" i="4" s="1"/>
  <c r="H726" i="4"/>
  <c r="H727" i="4"/>
  <c r="G727" i="4" s="1"/>
  <c r="H728" i="4"/>
  <c r="G728" i="4" s="1"/>
  <c r="H729" i="4"/>
  <c r="H730" i="4"/>
  <c r="G730" i="4" s="1"/>
  <c r="H731" i="4"/>
  <c r="G731" i="4" s="1"/>
  <c r="H732" i="4"/>
  <c r="G732" i="4" s="1"/>
  <c r="H733" i="4"/>
  <c r="G733" i="4" s="1"/>
  <c r="H734" i="4"/>
  <c r="H735" i="4"/>
  <c r="G735" i="4" s="1"/>
  <c r="H736" i="4"/>
  <c r="G736" i="4" s="1"/>
  <c r="H737" i="4"/>
  <c r="H738" i="4"/>
  <c r="G738" i="4" s="1"/>
  <c r="H739" i="4"/>
  <c r="G739" i="4" s="1"/>
  <c r="H740" i="4"/>
  <c r="G740" i="4" s="1"/>
  <c r="H741" i="4"/>
  <c r="H742" i="4"/>
  <c r="G742" i="4" s="1"/>
  <c r="H743" i="4"/>
  <c r="G743" i="4" s="1"/>
  <c r="H744" i="4"/>
  <c r="G744" i="4" s="1"/>
  <c r="H745" i="4"/>
  <c r="H746" i="4"/>
  <c r="G746" i="4" s="1"/>
  <c r="H747" i="4"/>
  <c r="H748" i="4"/>
  <c r="G748" i="4" s="1"/>
  <c r="H749" i="4"/>
  <c r="G749" i="4" s="1"/>
  <c r="H750" i="4"/>
  <c r="H751" i="4"/>
  <c r="G751" i="4" s="1"/>
  <c r="H752" i="4"/>
  <c r="G752" i="4" s="1"/>
  <c r="H753" i="4"/>
  <c r="H754" i="4"/>
  <c r="G754" i="4" s="1"/>
  <c r="H755" i="4"/>
  <c r="G755" i="4" s="1"/>
  <c r="H756" i="4"/>
  <c r="G756" i="4" s="1"/>
  <c r="H757" i="4"/>
  <c r="H758" i="4"/>
  <c r="H759" i="4"/>
  <c r="G759" i="4" s="1"/>
  <c r="H760" i="4"/>
  <c r="G760" i="4" s="1"/>
  <c r="H761" i="4"/>
  <c r="H762" i="4"/>
  <c r="G762" i="4" s="1"/>
  <c r="H763" i="4"/>
  <c r="H764" i="4"/>
  <c r="G764" i="4" s="1"/>
  <c r="H765" i="4"/>
  <c r="H766" i="4"/>
  <c r="H767" i="4"/>
  <c r="G767" i="4" s="1"/>
  <c r="H768" i="4"/>
  <c r="G768" i="4" s="1"/>
  <c r="H769" i="4"/>
  <c r="H770" i="4"/>
  <c r="G770" i="4" s="1"/>
  <c r="H771" i="4"/>
  <c r="G771" i="4" s="1"/>
  <c r="H772" i="4"/>
  <c r="G772" i="4" s="1"/>
  <c r="H773" i="4"/>
  <c r="H774" i="4"/>
  <c r="G774" i="4" s="1"/>
  <c r="H775" i="4"/>
  <c r="G775" i="4" s="1"/>
  <c r="H776" i="4"/>
  <c r="G776" i="4" s="1"/>
  <c r="H777" i="4"/>
  <c r="H778" i="4"/>
  <c r="G778" i="4" s="1"/>
  <c r="H779" i="4"/>
  <c r="G779" i="4" s="1"/>
  <c r="H780" i="4"/>
  <c r="G780" i="4" s="1"/>
  <c r="H781" i="4"/>
  <c r="H782" i="4"/>
  <c r="G782" i="4" s="1"/>
  <c r="H783" i="4"/>
  <c r="G783" i="4" s="1"/>
  <c r="H784" i="4"/>
  <c r="G784" i="4" s="1"/>
  <c r="H785" i="4"/>
  <c r="H786" i="4"/>
  <c r="G786" i="4" s="1"/>
  <c r="H787" i="4"/>
  <c r="G787" i="4" s="1"/>
  <c r="H788" i="4"/>
  <c r="G788" i="4" s="1"/>
  <c r="H789" i="4"/>
  <c r="H790" i="4"/>
  <c r="H791" i="4"/>
  <c r="G791" i="4" s="1"/>
  <c r="H792" i="4"/>
  <c r="G792" i="4" s="1"/>
  <c r="H793" i="4"/>
  <c r="H794" i="4"/>
  <c r="G794" i="4" s="1"/>
  <c r="H795" i="4"/>
  <c r="G795" i="4" s="1"/>
  <c r="H796" i="4"/>
  <c r="G796" i="4" s="1"/>
  <c r="H797" i="4"/>
  <c r="G797" i="4" s="1"/>
  <c r="H798" i="4"/>
  <c r="H799" i="4"/>
  <c r="H800" i="4"/>
  <c r="G800" i="4" s="1"/>
  <c r="H801" i="4"/>
  <c r="H802" i="4"/>
  <c r="G802" i="4" s="1"/>
  <c r="H803" i="4"/>
  <c r="G803" i="4" s="1"/>
  <c r="H804" i="4"/>
  <c r="G804" i="4" s="1"/>
  <c r="H805" i="4"/>
  <c r="H806" i="4"/>
  <c r="H807" i="4"/>
  <c r="G807" i="4" s="1"/>
  <c r="H808" i="4"/>
  <c r="G808" i="4" s="1"/>
  <c r="H809" i="4"/>
  <c r="H810" i="4"/>
  <c r="G810" i="4" s="1"/>
  <c r="H811" i="4"/>
  <c r="G811" i="4" s="1"/>
  <c r="H812" i="4"/>
  <c r="G812" i="4" s="1"/>
  <c r="H813" i="4"/>
  <c r="G813" i="4" s="1"/>
  <c r="H814" i="4"/>
  <c r="H815" i="4"/>
  <c r="G815" i="4" s="1"/>
  <c r="H816" i="4"/>
  <c r="G816" i="4" s="1"/>
  <c r="H817" i="4"/>
  <c r="H818" i="4"/>
  <c r="G818" i="4" s="1"/>
  <c r="H819" i="4"/>
  <c r="G819" i="4" s="1"/>
  <c r="H820" i="4"/>
  <c r="G820" i="4" s="1"/>
  <c r="H821" i="4"/>
  <c r="G821" i="4" s="1"/>
  <c r="H822" i="4"/>
  <c r="G822" i="4" s="1"/>
  <c r="H823" i="4"/>
  <c r="G823" i="4" s="1"/>
  <c r="H824" i="4"/>
  <c r="G824" i="4" s="1"/>
  <c r="H825" i="4"/>
  <c r="H826" i="4"/>
  <c r="G826" i="4" s="1"/>
  <c r="H827" i="4"/>
  <c r="G827" i="4" s="1"/>
  <c r="H828" i="4"/>
  <c r="G828" i="4" s="1"/>
  <c r="H829" i="4"/>
  <c r="G829" i="4" s="1"/>
  <c r="H830" i="4"/>
  <c r="H831" i="4"/>
  <c r="G831" i="4" s="1"/>
  <c r="H832" i="4"/>
  <c r="G832" i="4" s="1"/>
  <c r="H833" i="4"/>
  <c r="H834" i="4"/>
  <c r="G834" i="4" s="1"/>
  <c r="H835" i="4"/>
  <c r="G835" i="4" s="1"/>
  <c r="H836" i="4"/>
  <c r="G836" i="4" s="1"/>
  <c r="H837" i="4"/>
  <c r="G837" i="4" s="1"/>
  <c r="H838" i="4"/>
  <c r="H839" i="4"/>
  <c r="G839" i="4" s="1"/>
  <c r="H840" i="4"/>
  <c r="G840" i="4" s="1"/>
  <c r="H841" i="4"/>
  <c r="H842" i="4"/>
  <c r="G842" i="4" s="1"/>
  <c r="H843" i="4"/>
  <c r="G843" i="4" s="1"/>
  <c r="H844" i="4"/>
  <c r="G844" i="4" s="1"/>
  <c r="H845" i="4"/>
  <c r="H846" i="4"/>
  <c r="H847" i="4"/>
  <c r="G847" i="4" s="1"/>
  <c r="H848" i="4"/>
  <c r="G848" i="4" s="1"/>
  <c r="H849" i="4"/>
  <c r="H850" i="4"/>
  <c r="G850" i="4" s="1"/>
  <c r="H851" i="4"/>
  <c r="G851" i="4" s="1"/>
  <c r="H852" i="4"/>
  <c r="G852" i="4" s="1"/>
  <c r="H853" i="4"/>
  <c r="G853" i="4" s="1"/>
  <c r="H854" i="4"/>
  <c r="H855" i="4"/>
  <c r="G855" i="4" s="1"/>
  <c r="H856" i="4"/>
  <c r="G856" i="4" s="1"/>
  <c r="H857" i="4"/>
  <c r="H858" i="4"/>
  <c r="G858" i="4" s="1"/>
  <c r="H859" i="4"/>
  <c r="H860" i="4"/>
  <c r="G860" i="4" s="1"/>
  <c r="H861" i="4"/>
  <c r="G861" i="4" s="1"/>
  <c r="H862" i="4"/>
  <c r="G862" i="4" s="1"/>
  <c r="H863" i="4"/>
  <c r="G863" i="4" s="1"/>
  <c r="H864" i="4"/>
  <c r="G864" i="4" s="1"/>
  <c r="H865" i="4"/>
  <c r="H866" i="4"/>
  <c r="G866" i="4" s="1"/>
  <c r="H867" i="4"/>
  <c r="G867" i="4" s="1"/>
  <c r="H868" i="4"/>
  <c r="G868" i="4" s="1"/>
  <c r="H869" i="4"/>
  <c r="G869" i="4" s="1"/>
  <c r="H870" i="4"/>
  <c r="H871" i="4"/>
  <c r="G871" i="4" s="1"/>
  <c r="H872" i="4"/>
  <c r="G872" i="4" s="1"/>
  <c r="H873" i="4"/>
  <c r="H874" i="4"/>
  <c r="G874" i="4" s="1"/>
  <c r="H875" i="4"/>
  <c r="G875" i="4" s="1"/>
  <c r="H876" i="4"/>
  <c r="G876" i="4" s="1"/>
  <c r="H877" i="4"/>
  <c r="H878" i="4"/>
  <c r="H879" i="4"/>
  <c r="G879" i="4" s="1"/>
  <c r="H880" i="4"/>
  <c r="G880" i="4" s="1"/>
  <c r="H881" i="4"/>
  <c r="H882" i="4"/>
  <c r="G882" i="4" s="1"/>
  <c r="H883" i="4"/>
  <c r="G883" i="4" s="1"/>
  <c r="H884" i="4"/>
  <c r="G884" i="4" s="1"/>
  <c r="H885" i="4"/>
  <c r="H886" i="4"/>
  <c r="H887" i="4"/>
  <c r="G887" i="4" s="1"/>
  <c r="H888" i="4"/>
  <c r="G888" i="4" s="1"/>
  <c r="H889" i="4"/>
  <c r="H890" i="4"/>
  <c r="G890" i="4" s="1"/>
  <c r="H891" i="4"/>
  <c r="H892" i="4"/>
  <c r="G892" i="4" s="1"/>
  <c r="H893" i="4"/>
  <c r="G893" i="4" s="1"/>
  <c r="H894" i="4"/>
  <c r="H895" i="4"/>
  <c r="G895" i="4" s="1"/>
  <c r="H896" i="4"/>
  <c r="G896" i="4" s="1"/>
  <c r="H897" i="4"/>
  <c r="H898" i="4"/>
  <c r="G898" i="4" s="1"/>
  <c r="H899" i="4"/>
  <c r="G899" i="4" s="1"/>
  <c r="H900" i="4"/>
  <c r="G900" i="4" s="1"/>
  <c r="H901" i="4"/>
  <c r="H902" i="4"/>
  <c r="G902" i="4" s="1"/>
  <c r="H903" i="4"/>
  <c r="G903" i="4" s="1"/>
  <c r="H904" i="4"/>
  <c r="G904" i="4" s="1"/>
  <c r="H905" i="4"/>
  <c r="H906" i="4"/>
  <c r="G906" i="4" s="1"/>
  <c r="H907" i="4"/>
  <c r="G907" i="4" s="1"/>
  <c r="H908" i="4"/>
  <c r="G908" i="4" s="1"/>
  <c r="H909" i="4"/>
  <c r="G909" i="4" s="1"/>
  <c r="H910" i="4"/>
  <c r="G910" i="4" s="1"/>
  <c r="H911" i="4"/>
  <c r="G911" i="4" s="1"/>
  <c r="H912" i="4"/>
  <c r="G912" i="4" s="1"/>
  <c r="H913" i="4"/>
  <c r="H914" i="4"/>
  <c r="G914" i="4" s="1"/>
  <c r="H915" i="4"/>
  <c r="G915" i="4" s="1"/>
  <c r="H916" i="4"/>
  <c r="G916" i="4" s="1"/>
  <c r="H917" i="4"/>
  <c r="H918" i="4"/>
  <c r="H919" i="4"/>
  <c r="G919" i="4" s="1"/>
  <c r="H920" i="4"/>
  <c r="G920" i="4" s="1"/>
  <c r="H921" i="4"/>
  <c r="H922" i="4"/>
  <c r="G922" i="4" s="1"/>
  <c r="H923" i="4"/>
  <c r="G923" i="4" s="1"/>
  <c r="H924" i="4"/>
  <c r="G924" i="4" s="1"/>
  <c r="H925" i="4"/>
  <c r="G925" i="4" s="1"/>
  <c r="H926" i="4"/>
  <c r="H927" i="4"/>
  <c r="H928" i="4"/>
  <c r="G928" i="4" s="1"/>
  <c r="H929" i="4"/>
  <c r="H930" i="4"/>
  <c r="G930" i="4" s="1"/>
  <c r="H931" i="4"/>
  <c r="G931" i="4" s="1"/>
  <c r="H932" i="4"/>
  <c r="G932" i="4" s="1"/>
  <c r="H933" i="4"/>
  <c r="H934" i="4"/>
  <c r="H935" i="4"/>
  <c r="G935" i="4" s="1"/>
  <c r="H936" i="4"/>
  <c r="G936" i="4" s="1"/>
  <c r="H937" i="4"/>
  <c r="H938" i="4"/>
  <c r="G938" i="4" s="1"/>
  <c r="H939" i="4"/>
  <c r="G939" i="4" s="1"/>
  <c r="H940" i="4"/>
  <c r="G940" i="4" s="1"/>
  <c r="H941" i="4"/>
  <c r="H942" i="4"/>
  <c r="H943" i="4"/>
  <c r="G943" i="4" s="1"/>
  <c r="H944" i="4"/>
  <c r="G944" i="4" s="1"/>
  <c r="H945" i="4"/>
  <c r="H946" i="4"/>
  <c r="G946" i="4" s="1"/>
  <c r="H947" i="4"/>
  <c r="G947" i="4" s="1"/>
  <c r="H948" i="4"/>
  <c r="G948" i="4" s="1"/>
  <c r="H949" i="4"/>
  <c r="G949" i="4" s="1"/>
  <c r="H950" i="4"/>
  <c r="G950" i="4" s="1"/>
  <c r="H951" i="4"/>
  <c r="G951" i="4" s="1"/>
  <c r="H952" i="4"/>
  <c r="G952" i="4" s="1"/>
  <c r="H953" i="4"/>
  <c r="H954" i="4"/>
  <c r="G954" i="4" s="1"/>
  <c r="H955" i="4"/>
  <c r="G955" i="4" s="1"/>
  <c r="H956" i="4"/>
  <c r="G956" i="4" s="1"/>
  <c r="H957" i="4"/>
  <c r="G957" i="4" s="1"/>
  <c r="H958" i="4"/>
  <c r="H959" i="4"/>
  <c r="G959" i="4" s="1"/>
  <c r="H960" i="4"/>
  <c r="G960" i="4" s="1"/>
  <c r="H961" i="4"/>
  <c r="H962" i="4"/>
  <c r="G962" i="4" s="1"/>
  <c r="H963" i="4"/>
  <c r="G963" i="4" s="1"/>
  <c r="H964" i="4"/>
  <c r="G964" i="4" s="1"/>
  <c r="H965" i="4"/>
  <c r="G965" i="4" s="1"/>
  <c r="H966" i="4"/>
  <c r="H967" i="4"/>
  <c r="G967" i="4" s="1"/>
  <c r="H968" i="4"/>
  <c r="G968" i="4" s="1"/>
  <c r="H969" i="4"/>
  <c r="H970" i="4"/>
  <c r="G970" i="4" s="1"/>
  <c r="H971" i="4"/>
  <c r="G971" i="4" s="1"/>
  <c r="H972" i="4"/>
  <c r="G972" i="4" s="1"/>
  <c r="H973" i="4"/>
  <c r="G973" i="4" s="1"/>
  <c r="H974" i="4"/>
  <c r="H975" i="4"/>
  <c r="G975" i="4" s="1"/>
  <c r="H976" i="4"/>
  <c r="G976" i="4" s="1"/>
  <c r="H977" i="4"/>
  <c r="H978" i="4"/>
  <c r="G978" i="4" s="1"/>
  <c r="H979" i="4"/>
  <c r="G979" i="4" s="1"/>
  <c r="H980" i="4"/>
  <c r="G980" i="4" s="1"/>
  <c r="H981" i="4"/>
  <c r="H982" i="4"/>
  <c r="H983" i="4"/>
  <c r="G983" i="4" s="1"/>
  <c r="H984" i="4"/>
  <c r="G984" i="4" s="1"/>
  <c r="H985" i="4"/>
  <c r="H986" i="4"/>
  <c r="G986" i="4" s="1"/>
  <c r="H987" i="4"/>
  <c r="H988" i="4"/>
  <c r="G988" i="4" s="1"/>
  <c r="H989" i="4"/>
  <c r="H990" i="4"/>
  <c r="G990" i="4" s="1"/>
  <c r="H991" i="4"/>
  <c r="G991" i="4" s="1"/>
  <c r="H992" i="4"/>
  <c r="G992" i="4" s="1"/>
  <c r="H993" i="4"/>
  <c r="H994" i="4"/>
  <c r="G994" i="4" s="1"/>
  <c r="H995" i="4"/>
  <c r="G995" i="4" s="1"/>
  <c r="H996" i="4"/>
  <c r="G996" i="4" s="1"/>
  <c r="H997" i="4"/>
  <c r="H998" i="4"/>
  <c r="H999" i="4"/>
  <c r="G999" i="4" s="1"/>
  <c r="H1000" i="4"/>
  <c r="G1000" i="4" s="1"/>
  <c r="H1001" i="4"/>
  <c r="H1002" i="4"/>
  <c r="G1002" i="4" s="1"/>
  <c r="H1003" i="4"/>
  <c r="G1003" i="4" s="1"/>
  <c r="H1004" i="4"/>
  <c r="G1004" i="4" s="1"/>
  <c r="H1005" i="4"/>
  <c r="G1005" i="4" s="1"/>
  <c r="H1006" i="4"/>
  <c r="H1007" i="4"/>
  <c r="G1007" i="4" s="1"/>
  <c r="H1008" i="4"/>
  <c r="G1008" i="4" s="1"/>
  <c r="H1009" i="4"/>
  <c r="H1010" i="4"/>
  <c r="G1010" i="4" s="1"/>
  <c r="H1011" i="4"/>
  <c r="G1011" i="4" s="1"/>
  <c r="H1012" i="4"/>
  <c r="G1012" i="4" s="1"/>
  <c r="H1013" i="4"/>
  <c r="H1014" i="4"/>
  <c r="H1015" i="4"/>
  <c r="G1015" i="4" s="1"/>
  <c r="H1016" i="4"/>
  <c r="G1016" i="4" s="1"/>
  <c r="H1017" i="4"/>
  <c r="H1018" i="4"/>
  <c r="G1018" i="4" s="1"/>
  <c r="H1019" i="4"/>
  <c r="H1020" i="4"/>
  <c r="G1020" i="4" s="1"/>
  <c r="H1021" i="4"/>
  <c r="G1021" i="4" s="1"/>
  <c r="H1022" i="4"/>
  <c r="H1023" i="4"/>
  <c r="G1023" i="4" s="1"/>
  <c r="H1024" i="4"/>
  <c r="G1024" i="4" s="1"/>
  <c r="H1025" i="4"/>
  <c r="H1026" i="4"/>
  <c r="G1026" i="4" s="1"/>
  <c r="H1027" i="4"/>
  <c r="G1027" i="4" s="1"/>
  <c r="H1028" i="4"/>
  <c r="G1028" i="4" s="1"/>
  <c r="H1029" i="4"/>
  <c r="G1029" i="4" s="1"/>
  <c r="H1030" i="4"/>
  <c r="G1030" i="4" s="1"/>
  <c r="H1031" i="4"/>
  <c r="G1031" i="4" s="1"/>
  <c r="H1032" i="4"/>
  <c r="G1032" i="4" s="1"/>
  <c r="H1033" i="4"/>
  <c r="H1034" i="4"/>
  <c r="G1034" i="4" s="1"/>
  <c r="H1035" i="4"/>
  <c r="G1035" i="4" s="1"/>
  <c r="H1036" i="4"/>
  <c r="G1036" i="4" s="1"/>
  <c r="H1037" i="4"/>
  <c r="G1037" i="4" s="1"/>
  <c r="H1038" i="4"/>
  <c r="H1039" i="4"/>
  <c r="G1039" i="4" s="1"/>
  <c r="H1040" i="4"/>
  <c r="G1040" i="4" s="1"/>
  <c r="H1041" i="4"/>
  <c r="H1042" i="4"/>
  <c r="G1042" i="4" s="1"/>
  <c r="H1043" i="4"/>
  <c r="G1043" i="4" s="1"/>
  <c r="H1044" i="4"/>
  <c r="G1044" i="4" s="1"/>
  <c r="H1045" i="4"/>
  <c r="G1045" i="4" s="1"/>
  <c r="H1046" i="4"/>
  <c r="H1047" i="4"/>
  <c r="G1047" i="4" s="1"/>
  <c r="H1048" i="4"/>
  <c r="G1048" i="4" s="1"/>
  <c r="H1049" i="4"/>
  <c r="H1050" i="4"/>
  <c r="G1050" i="4" s="1"/>
  <c r="H1051" i="4"/>
  <c r="G1051" i="4" s="1"/>
  <c r="H1052" i="4"/>
  <c r="G1052" i="4" s="1"/>
  <c r="H1053" i="4"/>
  <c r="H1054" i="4"/>
  <c r="H1055" i="4"/>
  <c r="H1056" i="4"/>
  <c r="G1056" i="4" s="1"/>
  <c r="H1057" i="4"/>
  <c r="H1058" i="4"/>
  <c r="G1058" i="4" s="1"/>
  <c r="H1059" i="4"/>
  <c r="G1059" i="4" s="1"/>
  <c r="H1060" i="4"/>
  <c r="G1060" i="4" s="1"/>
  <c r="H1061" i="4"/>
  <c r="G1061" i="4" s="1"/>
  <c r="H1062" i="4"/>
  <c r="H1063" i="4"/>
  <c r="H1064" i="4"/>
  <c r="G1064" i="4" s="1"/>
  <c r="H1065" i="4"/>
  <c r="H1066" i="4"/>
  <c r="G1066" i="4" s="1"/>
  <c r="H1067" i="4"/>
  <c r="G1067" i="4" s="1"/>
  <c r="H1068" i="4"/>
  <c r="G1068" i="4" s="1"/>
  <c r="H1069" i="4"/>
  <c r="H1070" i="4"/>
  <c r="G1070" i="4" s="1"/>
  <c r="H1071" i="4"/>
  <c r="G1071" i="4" s="1"/>
  <c r="H1072" i="4"/>
  <c r="G1072" i="4" s="1"/>
  <c r="H1073" i="4"/>
  <c r="H1074" i="4"/>
  <c r="G1074" i="4" s="1"/>
  <c r="H1075" i="4"/>
  <c r="G1075" i="4" s="1"/>
  <c r="H1076" i="4"/>
  <c r="G1076" i="4" s="1"/>
  <c r="H1077" i="4"/>
  <c r="G1077" i="4" s="1"/>
  <c r="H1078" i="4"/>
  <c r="H1079" i="4"/>
  <c r="G1079" i="4" s="1"/>
  <c r="H1080" i="4"/>
  <c r="G1080" i="4" s="1"/>
  <c r="H1081" i="4"/>
  <c r="H1082" i="4"/>
  <c r="G1082" i="4" s="1"/>
  <c r="H1083" i="4"/>
  <c r="H1084" i="4"/>
  <c r="G1084" i="4" s="1"/>
  <c r="H1085" i="4"/>
  <c r="G1085" i="4" s="1"/>
  <c r="H1086" i="4"/>
  <c r="H1087" i="4"/>
  <c r="G1087" i="4" s="1"/>
  <c r="H1088" i="4"/>
  <c r="G1088" i="4" s="1"/>
  <c r="H1089" i="4"/>
  <c r="H1090" i="4"/>
  <c r="G1090" i="4" s="1"/>
  <c r="H1091" i="4"/>
  <c r="G1091" i="4" s="1"/>
  <c r="H1092" i="4"/>
  <c r="G1092" i="4" s="1"/>
  <c r="H1093" i="4"/>
  <c r="G1093" i="4" s="1"/>
  <c r="H1094" i="4"/>
  <c r="G1094" i="4" s="1"/>
  <c r="H1095" i="4"/>
  <c r="G1095" i="4" s="1"/>
  <c r="H1096" i="4"/>
  <c r="G1096" i="4" s="1"/>
  <c r="H1097" i="4"/>
  <c r="H1098" i="4"/>
  <c r="G1098" i="4" s="1"/>
  <c r="H1099" i="4"/>
  <c r="G1099" i="4" s="1"/>
  <c r="H1100" i="4"/>
  <c r="G1100" i="4" s="1"/>
  <c r="H1101" i="4"/>
  <c r="G1101" i="4" s="1"/>
  <c r="H1102" i="4"/>
  <c r="H1103" i="4"/>
  <c r="G1103" i="4" s="1"/>
  <c r="H1104" i="4"/>
  <c r="G1104" i="4" s="1"/>
  <c r="H1105" i="4"/>
  <c r="H1106" i="4"/>
  <c r="G1106" i="4" s="1"/>
  <c r="H1107" i="4"/>
  <c r="G1107" i="4" s="1"/>
  <c r="H1108" i="4"/>
  <c r="G1108" i="4" s="1"/>
  <c r="H1109" i="4"/>
  <c r="H1110" i="4"/>
  <c r="H1111" i="4"/>
  <c r="G1111" i="4" s="1"/>
  <c r="H1112" i="4"/>
  <c r="G1112" i="4" s="1"/>
  <c r="H1113" i="4"/>
  <c r="H1114" i="4"/>
  <c r="G1114" i="4" s="1"/>
  <c r="H1115" i="4"/>
  <c r="G1115" i="4" s="1"/>
  <c r="H1116" i="4"/>
  <c r="G1116" i="4" s="1"/>
  <c r="H1117" i="4"/>
  <c r="G1117" i="4" s="1"/>
  <c r="H1118" i="4"/>
  <c r="H1119" i="4"/>
  <c r="H1120" i="4"/>
  <c r="G1120" i="4" s="1"/>
  <c r="H1121" i="4"/>
  <c r="H1122" i="4"/>
  <c r="G1122" i="4" s="1"/>
  <c r="H1123" i="4"/>
  <c r="G1123" i="4" s="1"/>
  <c r="H1124" i="4"/>
  <c r="G1124" i="4" s="1"/>
  <c r="H1125" i="4"/>
  <c r="H1126" i="4"/>
  <c r="H1127" i="4"/>
  <c r="H1128" i="4"/>
  <c r="G1128" i="4" s="1"/>
  <c r="H1129" i="4"/>
  <c r="H1130" i="4"/>
  <c r="G1130" i="4" s="1"/>
  <c r="H1131" i="4"/>
  <c r="G1131" i="4" s="1"/>
  <c r="H1132" i="4"/>
  <c r="G1132" i="4" s="1"/>
  <c r="H1133" i="4"/>
  <c r="H1134" i="4"/>
  <c r="G1134" i="4" s="1"/>
  <c r="H1135" i="4"/>
  <c r="G1135" i="4" s="1"/>
  <c r="H1136" i="4"/>
  <c r="G1136" i="4" s="1"/>
  <c r="H1137" i="4"/>
  <c r="H1138" i="4"/>
  <c r="G1138" i="4" s="1"/>
  <c r="H1139" i="4"/>
  <c r="G1139" i="4" s="1"/>
  <c r="H1140" i="4"/>
  <c r="G1140" i="4" s="1"/>
  <c r="H1141" i="4"/>
  <c r="H1142" i="4"/>
  <c r="H1143" i="4"/>
  <c r="G1143" i="4" s="1"/>
  <c r="H1144" i="4"/>
  <c r="G1144" i="4" s="1"/>
  <c r="H1145" i="4"/>
  <c r="H1146" i="4"/>
  <c r="G1146" i="4" s="1"/>
  <c r="H1147" i="4"/>
  <c r="H1148" i="4"/>
  <c r="G1148" i="4" s="1"/>
  <c r="H1149" i="4"/>
  <c r="G1149" i="4" s="1"/>
  <c r="H1150" i="4"/>
  <c r="H1151" i="4"/>
  <c r="G1151" i="4" s="1"/>
  <c r="H1152" i="4"/>
  <c r="G1152" i="4" s="1"/>
  <c r="H1153" i="4"/>
  <c r="H1154" i="4"/>
  <c r="G1154" i="4" s="1"/>
  <c r="H1155" i="4"/>
  <c r="G1155" i="4" s="1"/>
  <c r="H1156" i="4"/>
  <c r="G1156" i="4" s="1"/>
  <c r="H1157" i="4"/>
  <c r="H1158" i="4"/>
  <c r="G1158" i="4" s="1"/>
  <c r="H1159" i="4"/>
  <c r="G1159" i="4" s="1"/>
  <c r="H1160" i="4"/>
  <c r="G1160" i="4" s="1"/>
  <c r="H1161" i="4"/>
  <c r="H1162" i="4"/>
  <c r="G1162" i="4" s="1"/>
  <c r="H1163" i="4"/>
  <c r="G1163" i="4" s="1"/>
  <c r="H1164" i="4"/>
  <c r="G1164" i="4" s="1"/>
  <c r="H1165" i="4"/>
  <c r="G1165" i="4" s="1"/>
  <c r="H1166" i="4"/>
  <c r="H1167" i="4"/>
  <c r="G1167" i="4" s="1"/>
  <c r="H1168" i="4"/>
  <c r="G1168" i="4" s="1"/>
  <c r="H1169" i="4"/>
  <c r="H1170" i="4"/>
  <c r="G1170" i="4" s="1"/>
  <c r="H1171" i="4"/>
  <c r="G1171" i="4" s="1"/>
  <c r="H1172" i="4"/>
  <c r="G1172" i="4" s="1"/>
  <c r="H1173" i="4"/>
  <c r="H1174" i="4"/>
  <c r="H1175" i="4"/>
  <c r="G1175" i="4" s="1"/>
  <c r="H1176" i="4"/>
  <c r="G1176" i="4" s="1"/>
  <c r="H1177" i="4"/>
  <c r="H1178" i="4"/>
  <c r="G1178" i="4" s="1"/>
  <c r="H1179" i="4"/>
  <c r="G1179" i="4" s="1"/>
  <c r="H1180" i="4"/>
  <c r="G1180" i="4" s="1"/>
  <c r="H1181" i="4"/>
  <c r="G1181" i="4" s="1"/>
  <c r="H1182" i="4"/>
  <c r="H1183" i="4"/>
  <c r="H1184" i="4"/>
  <c r="G1184" i="4" s="1"/>
  <c r="H1185" i="4"/>
  <c r="H1186" i="4"/>
  <c r="G1186" i="4" s="1"/>
  <c r="H1187" i="4"/>
  <c r="G1187" i="4" s="1"/>
  <c r="H1188" i="4"/>
  <c r="G1188" i="4" s="1"/>
  <c r="H1189" i="4"/>
  <c r="H1190" i="4"/>
  <c r="H1191" i="4"/>
  <c r="H1192" i="4"/>
  <c r="G1192" i="4" s="1"/>
  <c r="H1193" i="4"/>
  <c r="H1194" i="4"/>
  <c r="G1194" i="4" s="1"/>
  <c r="H1195" i="4"/>
  <c r="G1195" i="4" s="1"/>
  <c r="H1196" i="4"/>
  <c r="G1196" i="4" s="1"/>
  <c r="H1197" i="4"/>
  <c r="G1197" i="4" s="1"/>
  <c r="H1198" i="4"/>
  <c r="G1198" i="4" s="1"/>
  <c r="H1199" i="4"/>
  <c r="G1199" i="4" s="1"/>
  <c r="H1200" i="4"/>
  <c r="G1200" i="4" s="1"/>
  <c r="H1201" i="4"/>
  <c r="H1202" i="4"/>
  <c r="G1202" i="4" s="1"/>
  <c r="H1203" i="4"/>
  <c r="G1203" i="4" s="1"/>
  <c r="H1204" i="4"/>
  <c r="G1204" i="4" s="1"/>
  <c r="H1205" i="4"/>
  <c r="H1206" i="4"/>
  <c r="H1207" i="4"/>
  <c r="G1207" i="4" s="1"/>
  <c r="H1208" i="4"/>
  <c r="G1208" i="4" s="1"/>
  <c r="H1209" i="4"/>
  <c r="H1210" i="4"/>
  <c r="G1210" i="4" s="1"/>
  <c r="H1211" i="4"/>
  <c r="H1212" i="4"/>
  <c r="G1212" i="4" s="1"/>
  <c r="H1213" i="4"/>
  <c r="G1213" i="4" s="1"/>
  <c r="H1214" i="4"/>
  <c r="H1215" i="4"/>
  <c r="G1215" i="4" s="1"/>
  <c r="H1216" i="4"/>
  <c r="G1216" i="4" s="1"/>
  <c r="H1217" i="4"/>
  <c r="H1218" i="4"/>
  <c r="G1218" i="4" s="1"/>
  <c r="H1219" i="4"/>
  <c r="G1219" i="4" s="1"/>
  <c r="H1220" i="4"/>
  <c r="G1220" i="4" s="1"/>
  <c r="H1221" i="4"/>
  <c r="H1222" i="4"/>
  <c r="G1222" i="4" s="1"/>
  <c r="H1223" i="4"/>
  <c r="G1223" i="4" s="1"/>
  <c r="H1224" i="4"/>
  <c r="G1224" i="4" s="1"/>
  <c r="H1225" i="4"/>
  <c r="H1226" i="4"/>
  <c r="G1226" i="4" s="1"/>
  <c r="H1227" i="4"/>
  <c r="G1227" i="4" s="1"/>
  <c r="H1228" i="4"/>
  <c r="G1228" i="4" s="1"/>
  <c r="H1229" i="4"/>
  <c r="G1229" i="4" s="1"/>
  <c r="H1230" i="4"/>
  <c r="H1231" i="4"/>
  <c r="G1231" i="4" s="1"/>
  <c r="H1232" i="4"/>
  <c r="G1232" i="4" s="1"/>
  <c r="H1233" i="4"/>
  <c r="H1234" i="4"/>
  <c r="G1234" i="4" s="1"/>
  <c r="H1235" i="4"/>
  <c r="G1235" i="4" s="1"/>
  <c r="H1236" i="4"/>
  <c r="G1236" i="4" s="1"/>
  <c r="H1237" i="4"/>
  <c r="H1238" i="4"/>
  <c r="H1239" i="4"/>
  <c r="G1239" i="4" s="1"/>
  <c r="H1240" i="4"/>
  <c r="G1240" i="4" s="1"/>
  <c r="H1241" i="4"/>
  <c r="H1242" i="4"/>
  <c r="G1242" i="4" s="1"/>
  <c r="H1243" i="4"/>
  <c r="G1243" i="4" s="1"/>
  <c r="H1244" i="4"/>
  <c r="G1244" i="4" s="1"/>
  <c r="H1245" i="4"/>
  <c r="H1246" i="4"/>
  <c r="H1247" i="4"/>
  <c r="H1248" i="4"/>
  <c r="G1248" i="4" s="1"/>
  <c r="H1249" i="4"/>
  <c r="H1250" i="4"/>
  <c r="G1250" i="4" s="1"/>
  <c r="H1251" i="4"/>
  <c r="G1251" i="4" s="1"/>
  <c r="H1252" i="4"/>
  <c r="G1252" i="4" s="1"/>
  <c r="H1253" i="4"/>
  <c r="G1253" i="4" s="1"/>
  <c r="H1254" i="4"/>
  <c r="H1255" i="4"/>
  <c r="H1256" i="4"/>
  <c r="G1256" i="4" s="1"/>
  <c r="H1257" i="4"/>
  <c r="H1258" i="4"/>
  <c r="G1258" i="4" s="1"/>
  <c r="H1259" i="4"/>
  <c r="G1259" i="4" s="1"/>
  <c r="H1260" i="4"/>
  <c r="G1260" i="4" s="1"/>
  <c r="H1261" i="4"/>
  <c r="G1261" i="4" s="1"/>
  <c r="H1262" i="4"/>
  <c r="G1262" i="4" s="1"/>
  <c r="H1263" i="4"/>
  <c r="G1263" i="4" s="1"/>
  <c r="H1264" i="4"/>
  <c r="G1264" i="4" s="1"/>
  <c r="H1265" i="4"/>
  <c r="H1266" i="4"/>
  <c r="G1266" i="4" s="1"/>
  <c r="H1267" i="4"/>
  <c r="G1267" i="4" s="1"/>
  <c r="H1268" i="4"/>
  <c r="G1268" i="4" s="1"/>
  <c r="H1269" i="4"/>
  <c r="G1269" i="4" s="1"/>
  <c r="H1270" i="4"/>
  <c r="H1271" i="4"/>
  <c r="G1271" i="4" s="1"/>
  <c r="H1272" i="4"/>
  <c r="G1272" i="4" s="1"/>
  <c r="H1273" i="4"/>
  <c r="H1274" i="4"/>
  <c r="G1274" i="4" s="1"/>
  <c r="H1275" i="4"/>
  <c r="H1276" i="4"/>
  <c r="G1276" i="4" s="1"/>
  <c r="H1277" i="4"/>
  <c r="H1278" i="4"/>
  <c r="H1279" i="4"/>
  <c r="G1279" i="4" s="1"/>
  <c r="H1280" i="4"/>
  <c r="G1280" i="4" s="1"/>
  <c r="H1281" i="4"/>
  <c r="H1282" i="4"/>
  <c r="G1282" i="4" s="1"/>
  <c r="H1283" i="4"/>
  <c r="G1283" i="4" s="1"/>
  <c r="H1284" i="4"/>
  <c r="G1284" i="4" s="1"/>
  <c r="H1285" i="4"/>
  <c r="G1285" i="4" s="1"/>
  <c r="H1286" i="4"/>
  <c r="G1286" i="4" s="1"/>
  <c r="H1287" i="4"/>
  <c r="G1287" i="4" s="1"/>
  <c r="H1288" i="4"/>
  <c r="G1288" i="4" s="1"/>
  <c r="H1289" i="4"/>
  <c r="H1290" i="4"/>
  <c r="G1290" i="4" s="1"/>
  <c r="H1291" i="4"/>
  <c r="G1291" i="4" s="1"/>
  <c r="H1292" i="4"/>
  <c r="G1292" i="4" s="1"/>
  <c r="H1293" i="4"/>
  <c r="G1293" i="4" s="1"/>
  <c r="H1294" i="4"/>
  <c r="H1295" i="4"/>
  <c r="G1295" i="4" s="1"/>
  <c r="H1296" i="4"/>
  <c r="G1296" i="4" s="1"/>
  <c r="H1297" i="4"/>
  <c r="H1298" i="4"/>
  <c r="G1298" i="4" s="1"/>
  <c r="H1299" i="4"/>
  <c r="G1299" i="4" s="1"/>
  <c r="H1300" i="4"/>
  <c r="G1300" i="4" s="1"/>
  <c r="H1301" i="4"/>
  <c r="G1301" i="4" s="1"/>
  <c r="H1302" i="4"/>
  <c r="H1303" i="4"/>
  <c r="G1303" i="4" s="1"/>
  <c r="H1304" i="4"/>
  <c r="G1304" i="4" s="1"/>
  <c r="H1305" i="4"/>
  <c r="H1306" i="4"/>
  <c r="G1306" i="4" s="1"/>
  <c r="H1307" i="4"/>
  <c r="G1307" i="4" s="1"/>
  <c r="H1308" i="4"/>
  <c r="G1308" i="4" s="1"/>
  <c r="H1309" i="4"/>
  <c r="G1309" i="4" s="1"/>
  <c r="H1310" i="4"/>
  <c r="H1311" i="4"/>
  <c r="H1312" i="4"/>
  <c r="G1312" i="4" s="1"/>
  <c r="H1313" i="4"/>
  <c r="H1314" i="4"/>
  <c r="G1314" i="4" s="1"/>
  <c r="H1315" i="4"/>
  <c r="G1315" i="4" s="1"/>
  <c r="H1316" i="4"/>
  <c r="G1316" i="4" s="1"/>
  <c r="H1317" i="4"/>
  <c r="G1317" i="4" s="1"/>
  <c r="H1318" i="4"/>
  <c r="H1319" i="4"/>
  <c r="H1320" i="4"/>
  <c r="G1320" i="4" s="1"/>
  <c r="H1321" i="4"/>
  <c r="H1322" i="4"/>
  <c r="G1322" i="4" s="1"/>
  <c r="H1323" i="4"/>
  <c r="G1323" i="4" s="1"/>
  <c r="H1324" i="4"/>
  <c r="G1324" i="4" s="1"/>
  <c r="H1325" i="4"/>
  <c r="H1326" i="4"/>
  <c r="G1326" i="4" s="1"/>
  <c r="H1327" i="4"/>
  <c r="G1327" i="4" s="1"/>
  <c r="H1328" i="4"/>
  <c r="G1328" i="4" s="1"/>
  <c r="H1329" i="4"/>
  <c r="H1330" i="4"/>
  <c r="G1330" i="4" s="1"/>
  <c r="H1331" i="4"/>
  <c r="G1331" i="4" s="1"/>
  <c r="H1332" i="4"/>
  <c r="G1332" i="4" s="1"/>
  <c r="H1333" i="4"/>
  <c r="H1334" i="4"/>
  <c r="H1335" i="4"/>
  <c r="G1335" i="4" s="1"/>
  <c r="H1336" i="4"/>
  <c r="G1336" i="4" s="1"/>
  <c r="H1337" i="4"/>
  <c r="H1338" i="4"/>
  <c r="G1338" i="4" s="1"/>
  <c r="H1339" i="4"/>
  <c r="H1340" i="4"/>
  <c r="G1340" i="4" s="1"/>
  <c r="H1341" i="4"/>
  <c r="G1341" i="4" s="1"/>
  <c r="H1342" i="4"/>
  <c r="H1343" i="4"/>
  <c r="G1343" i="4" s="1"/>
  <c r="H1344" i="4"/>
  <c r="G1344" i="4" s="1"/>
  <c r="H1345" i="4"/>
  <c r="H1346" i="4"/>
  <c r="G1346" i="4" s="1"/>
  <c r="H1347" i="4"/>
  <c r="G1347" i="4" s="1"/>
  <c r="H1348" i="4"/>
  <c r="G1348" i="4" s="1"/>
  <c r="H1349" i="4"/>
  <c r="H1350" i="4"/>
  <c r="G1350" i="4" s="1"/>
  <c r="H1351" i="4"/>
  <c r="G1351" i="4" s="1"/>
  <c r="H1352" i="4"/>
  <c r="G1352" i="4" s="1"/>
  <c r="H1353" i="4"/>
  <c r="H1354" i="4"/>
  <c r="G1354" i="4" s="1"/>
  <c r="H1355" i="4"/>
  <c r="G1355" i="4" s="1"/>
  <c r="H1356" i="4"/>
  <c r="G1356" i="4" s="1"/>
  <c r="H1357" i="4"/>
  <c r="G1357" i="4" s="1"/>
  <c r="H1358" i="4"/>
  <c r="H1359" i="4"/>
  <c r="G1359" i="4" s="1"/>
  <c r="H1360" i="4"/>
  <c r="G1360" i="4" s="1"/>
  <c r="H1361" i="4"/>
  <c r="H1362" i="4"/>
  <c r="G1362" i="4" s="1"/>
  <c r="H1363" i="4"/>
  <c r="G1363" i="4" s="1"/>
  <c r="H1364" i="4"/>
  <c r="G1364" i="4" s="1"/>
  <c r="H1365" i="4"/>
  <c r="G1365" i="4" s="1"/>
  <c r="H1366" i="4"/>
  <c r="H1367" i="4"/>
  <c r="G1367" i="4" s="1"/>
  <c r="H1368" i="4"/>
  <c r="G1368" i="4" s="1"/>
  <c r="H1369" i="4"/>
  <c r="H1370" i="4"/>
  <c r="G1370" i="4" s="1"/>
  <c r="H1371" i="4"/>
  <c r="G1371" i="4" s="1"/>
  <c r="H1372" i="4"/>
  <c r="G1372" i="4" s="1"/>
  <c r="H1373" i="4"/>
  <c r="G1373" i="4" s="1"/>
  <c r="H1374" i="4"/>
  <c r="H1375" i="4"/>
  <c r="H1376" i="4"/>
  <c r="G1376" i="4" s="1"/>
  <c r="H1377" i="4"/>
  <c r="H1378" i="4"/>
  <c r="G1378" i="4" s="1"/>
  <c r="H1379" i="4"/>
  <c r="G1379" i="4" s="1"/>
  <c r="H1380" i="4"/>
  <c r="G1380" i="4" s="1"/>
  <c r="H1381" i="4"/>
  <c r="G1381" i="4" s="1"/>
  <c r="H1382" i="4"/>
  <c r="H1383" i="4"/>
  <c r="H1384" i="4"/>
  <c r="G1384" i="4" s="1"/>
  <c r="H1385" i="4"/>
  <c r="H1386" i="4"/>
  <c r="G1386" i="4" s="1"/>
  <c r="H1387" i="4"/>
  <c r="G1387" i="4" s="1"/>
  <c r="H1388" i="4"/>
  <c r="G1388" i="4" s="1"/>
  <c r="H1389" i="4"/>
  <c r="G1389" i="4" s="1"/>
  <c r="H1390" i="4"/>
  <c r="G1390" i="4" s="1"/>
  <c r="H1391" i="4"/>
  <c r="G1391" i="4" s="1"/>
  <c r="H1392" i="4"/>
  <c r="G1392" i="4" s="1"/>
  <c r="H1393" i="4"/>
  <c r="H1394" i="4"/>
  <c r="G1394" i="4" s="1"/>
  <c r="H1395" i="4"/>
  <c r="G1395" i="4" s="1"/>
  <c r="H1396" i="4"/>
  <c r="G1396" i="4" s="1"/>
  <c r="H1397" i="4"/>
  <c r="H1398" i="4"/>
  <c r="H1399" i="4"/>
  <c r="G1399" i="4" s="1"/>
  <c r="H1400" i="4"/>
  <c r="G1400" i="4" s="1"/>
  <c r="H1401" i="4"/>
  <c r="H1402" i="4"/>
  <c r="G1402" i="4" s="1"/>
  <c r="H1403" i="4"/>
  <c r="H1404" i="4"/>
  <c r="G1404" i="4" s="1"/>
  <c r="H1405" i="4"/>
  <c r="G1405" i="4" s="1"/>
  <c r="H1406" i="4"/>
  <c r="H1407" i="4"/>
  <c r="G1407" i="4" s="1"/>
  <c r="H1408" i="4"/>
  <c r="G1408" i="4" s="1"/>
  <c r="H1409" i="4"/>
  <c r="H1410" i="4"/>
  <c r="G1410" i="4" s="1"/>
  <c r="H1411" i="4"/>
  <c r="G1411" i="4" s="1"/>
  <c r="H1412" i="4"/>
  <c r="G1412" i="4" s="1"/>
  <c r="H1413" i="4"/>
  <c r="H1414" i="4"/>
  <c r="G1414" i="4" s="1"/>
  <c r="H1415" i="4"/>
  <c r="G1415" i="4" s="1"/>
  <c r="H1416" i="4"/>
  <c r="G1416" i="4" s="1"/>
  <c r="H1417" i="4"/>
  <c r="H1418" i="4"/>
  <c r="G1418" i="4" s="1"/>
  <c r="H1419" i="4"/>
  <c r="G1419" i="4" s="1"/>
  <c r="H1420" i="4"/>
  <c r="G1420" i="4" s="1"/>
  <c r="H1421" i="4"/>
  <c r="H1422" i="4"/>
  <c r="H1423" i="4"/>
  <c r="G1423" i="4" s="1"/>
  <c r="H1424" i="4"/>
  <c r="G1424" i="4" s="1"/>
  <c r="H1425" i="4"/>
  <c r="H1426" i="4"/>
  <c r="G1426" i="4" s="1"/>
  <c r="H1427" i="4"/>
  <c r="G1427" i="4" s="1"/>
  <c r="H1428" i="4"/>
  <c r="G1428" i="4" s="1"/>
  <c r="H1429" i="4"/>
  <c r="G1429" i="4" s="1"/>
  <c r="H1430" i="4"/>
  <c r="H1431" i="4"/>
  <c r="G1431" i="4" s="1"/>
  <c r="H1432" i="4"/>
  <c r="G1432" i="4" s="1"/>
  <c r="H1433" i="4"/>
  <c r="H1434" i="4"/>
  <c r="G1434" i="4" s="1"/>
  <c r="H1435" i="4"/>
  <c r="G1435" i="4" s="1"/>
  <c r="H1436" i="4"/>
  <c r="G1436" i="4" s="1"/>
  <c r="H1437" i="4"/>
  <c r="H1438" i="4"/>
  <c r="H1439" i="4"/>
  <c r="H1440" i="4"/>
  <c r="G1440" i="4" s="1"/>
  <c r="H1441" i="4"/>
  <c r="H1442" i="4"/>
  <c r="G1442" i="4" s="1"/>
  <c r="H1443" i="4"/>
  <c r="G1443" i="4" s="1"/>
  <c r="H1444" i="4"/>
  <c r="G1444" i="4" s="1"/>
  <c r="H1445" i="4"/>
  <c r="G1445" i="4" s="1"/>
  <c r="H1446" i="4"/>
  <c r="H1447" i="4"/>
  <c r="H1448" i="4"/>
  <c r="G1448" i="4" s="1"/>
  <c r="H1449" i="4"/>
  <c r="H1450" i="4"/>
  <c r="G1450" i="4" s="1"/>
  <c r="H1451" i="4"/>
  <c r="G1451" i="4" s="1"/>
  <c r="H1452" i="4"/>
  <c r="G1452" i="4" s="1"/>
  <c r="H1453" i="4"/>
  <c r="G1453" i="4" s="1"/>
  <c r="H1454" i="4"/>
  <c r="G1454" i="4" s="1"/>
  <c r="H1455" i="4"/>
  <c r="G1455" i="4" s="1"/>
  <c r="H1456" i="4"/>
  <c r="G1456" i="4" s="1"/>
  <c r="H1457" i="4"/>
  <c r="H1458" i="4"/>
  <c r="G1458" i="4" s="1"/>
  <c r="H1459" i="4"/>
  <c r="G1459" i="4" s="1"/>
  <c r="H1460" i="4"/>
  <c r="G1460" i="4" s="1"/>
  <c r="H1461" i="4"/>
  <c r="G1461" i="4" s="1"/>
  <c r="H1462" i="4"/>
  <c r="H1463" i="4"/>
  <c r="G1463" i="4" s="1"/>
  <c r="H1464" i="4"/>
  <c r="G1464" i="4" s="1"/>
  <c r="H1465" i="4"/>
  <c r="H1466" i="4"/>
  <c r="G1466" i="4" s="1"/>
  <c r="H1467" i="4"/>
  <c r="H1468" i="4"/>
  <c r="G1468" i="4" s="1"/>
  <c r="H1469" i="4"/>
  <c r="H1470" i="4"/>
  <c r="H1471" i="4"/>
  <c r="G1471" i="4" s="1"/>
  <c r="H1472" i="4"/>
  <c r="G1472" i="4" s="1"/>
  <c r="H1473" i="4"/>
  <c r="H1474" i="4"/>
  <c r="G1474" i="4" s="1"/>
  <c r="H1475" i="4"/>
  <c r="G1475" i="4" s="1"/>
  <c r="H1476" i="4"/>
  <c r="G1476" i="4" s="1"/>
  <c r="H1477" i="4"/>
  <c r="G1477" i="4" s="1"/>
  <c r="H1478" i="4"/>
  <c r="G1478" i="4" s="1"/>
  <c r="H1479" i="4"/>
  <c r="G1479" i="4" s="1"/>
  <c r="H1480" i="4"/>
  <c r="G1480" i="4" s="1"/>
  <c r="H1481" i="4"/>
  <c r="H1482" i="4"/>
  <c r="G1482" i="4" s="1"/>
  <c r="H1483" i="4"/>
  <c r="G1483" i="4" s="1"/>
  <c r="H1484" i="4"/>
  <c r="G1484" i="4" s="1"/>
  <c r="H1485" i="4"/>
  <c r="H1486" i="4"/>
  <c r="H1487" i="4"/>
  <c r="G1487" i="4" s="1"/>
  <c r="H1488" i="4"/>
  <c r="G1488" i="4" s="1"/>
  <c r="H1489" i="4"/>
  <c r="H1490" i="4"/>
  <c r="G1490" i="4" s="1"/>
  <c r="H1491" i="4"/>
  <c r="G1491" i="4" s="1"/>
  <c r="H1492" i="4"/>
  <c r="G1492" i="4" s="1"/>
  <c r="H1493" i="4"/>
  <c r="G1493" i="4" s="1"/>
  <c r="H1494" i="4"/>
  <c r="H1495" i="4"/>
  <c r="G1495" i="4" s="1"/>
  <c r="H1496" i="4"/>
  <c r="G1496" i="4" s="1"/>
  <c r="H1497" i="4"/>
  <c r="H1498" i="4"/>
  <c r="G1498" i="4" s="1"/>
  <c r="H1499" i="4"/>
  <c r="G1499" i="4" s="1"/>
  <c r="H1500" i="4"/>
  <c r="G1500" i="4" s="1"/>
  <c r="H1501" i="4"/>
  <c r="G1501" i="4" s="1"/>
  <c r="H1502" i="4"/>
  <c r="H1503" i="4"/>
  <c r="H1504" i="4"/>
  <c r="G1504" i="4" s="1"/>
  <c r="H1505" i="4"/>
  <c r="H1506" i="4"/>
  <c r="G1506" i="4" s="1"/>
  <c r="H1507" i="4"/>
  <c r="G1507" i="4" s="1"/>
  <c r="H1508" i="4"/>
  <c r="G1508" i="4" s="1"/>
  <c r="H1509" i="4"/>
  <c r="G1509" i="4" s="1"/>
  <c r="H1510" i="4"/>
  <c r="H1511" i="4"/>
  <c r="H1512" i="4"/>
  <c r="G1512" i="4" s="1"/>
  <c r="H1513" i="4"/>
  <c r="H1514" i="4"/>
  <c r="G1514" i="4" s="1"/>
  <c r="H1515" i="4"/>
  <c r="G1515" i="4" s="1"/>
  <c r="H1516" i="4"/>
  <c r="G1516" i="4" s="1"/>
  <c r="H1517" i="4"/>
  <c r="H1518" i="4"/>
  <c r="G1518" i="4" s="1"/>
  <c r="H1519" i="4"/>
  <c r="G1519" i="4" s="1"/>
  <c r="H1520" i="4"/>
  <c r="G1520" i="4" s="1"/>
  <c r="H1521" i="4"/>
  <c r="H1522" i="4"/>
  <c r="G1522" i="4" s="1"/>
  <c r="H1523" i="4"/>
  <c r="G1523" i="4" s="1"/>
  <c r="H1524" i="4"/>
  <c r="G1524" i="4" s="1"/>
  <c r="H1525" i="4"/>
  <c r="G1525" i="4" s="1"/>
  <c r="H1526" i="4"/>
  <c r="H1527" i="4"/>
  <c r="G1527" i="4" s="1"/>
  <c r="H1528" i="4"/>
  <c r="G1528" i="4" s="1"/>
  <c r="H1529" i="4"/>
  <c r="H1530" i="4"/>
  <c r="G1530" i="4" s="1"/>
  <c r="H1531" i="4"/>
  <c r="H1532" i="4"/>
  <c r="G1532" i="4" s="1"/>
  <c r="H1533" i="4"/>
  <c r="H1534" i="4"/>
  <c r="H1535" i="4"/>
  <c r="G1535" i="4" s="1"/>
  <c r="H1536" i="4"/>
  <c r="G1536" i="4" s="1"/>
  <c r="H1537" i="4"/>
  <c r="H1538" i="4"/>
  <c r="G1538" i="4" s="1"/>
  <c r="H1539" i="4"/>
  <c r="G1539" i="4" s="1"/>
  <c r="H1540" i="4"/>
  <c r="G1540" i="4" s="1"/>
  <c r="H1541" i="4"/>
  <c r="H1542" i="4"/>
  <c r="G1542" i="4" s="1"/>
  <c r="H1543" i="4"/>
  <c r="G1543" i="4" s="1"/>
  <c r="H1544" i="4"/>
  <c r="G1544" i="4" s="1"/>
  <c r="H1545" i="4"/>
  <c r="H1546" i="4"/>
  <c r="G1546" i="4" s="1"/>
  <c r="H1547" i="4"/>
  <c r="G1547" i="4" s="1"/>
  <c r="H1548" i="4"/>
  <c r="G1548" i="4" s="1"/>
  <c r="H1549" i="4"/>
  <c r="G1549" i="4" s="1"/>
  <c r="H1550" i="4"/>
  <c r="H1551" i="4"/>
  <c r="G1551" i="4" s="1"/>
  <c r="H1552" i="4"/>
  <c r="G1552" i="4" s="1"/>
  <c r="H1553" i="4"/>
  <c r="H1554" i="4"/>
  <c r="G1554" i="4" s="1"/>
  <c r="H1555" i="4"/>
  <c r="G1555" i="4" s="1"/>
  <c r="H1556" i="4"/>
  <c r="G1556" i="4" s="1"/>
  <c r="H1557" i="4"/>
  <c r="G1557" i="4" s="1"/>
  <c r="H1558" i="4"/>
  <c r="H1559" i="4"/>
  <c r="G1559" i="4" s="1"/>
  <c r="H1560" i="4"/>
  <c r="G1560" i="4" s="1"/>
  <c r="H1561" i="4"/>
  <c r="H1562" i="4"/>
  <c r="G1562" i="4" s="1"/>
  <c r="H1563" i="4"/>
  <c r="G1563" i="4" s="1"/>
  <c r="H1564" i="4"/>
  <c r="G1564" i="4" s="1"/>
  <c r="H1565" i="4"/>
  <c r="G1565" i="4" s="1"/>
  <c r="H1566" i="4"/>
  <c r="H1567" i="4"/>
  <c r="H1568" i="4"/>
  <c r="G1568" i="4" s="1"/>
  <c r="H1569" i="4"/>
  <c r="H1570" i="4"/>
  <c r="G1570" i="4" s="1"/>
  <c r="H1571" i="4"/>
  <c r="G1571" i="4" s="1"/>
  <c r="H1572" i="4"/>
  <c r="G1572" i="4" s="1"/>
  <c r="H1573" i="4"/>
  <c r="G1573" i="4" s="1"/>
  <c r="H1574" i="4"/>
  <c r="H1575" i="4"/>
  <c r="H1576" i="4"/>
  <c r="G1576" i="4" s="1"/>
  <c r="H1577" i="4"/>
  <c r="H1578" i="4"/>
  <c r="G1578" i="4" s="1"/>
  <c r="H1579" i="4"/>
  <c r="G1579" i="4" s="1"/>
  <c r="H1580" i="4"/>
  <c r="G1580" i="4" s="1"/>
  <c r="H1581" i="4"/>
  <c r="G1581" i="4" s="1"/>
  <c r="H1582" i="4"/>
  <c r="G1582" i="4" s="1"/>
  <c r="H1583" i="4"/>
  <c r="G1583" i="4" s="1"/>
  <c r="H1584" i="4"/>
  <c r="G1584" i="4" s="1"/>
  <c r="H1585" i="4"/>
  <c r="H1586" i="4"/>
  <c r="G1586" i="4" s="1"/>
  <c r="H1587" i="4"/>
  <c r="G1587" i="4" s="1"/>
  <c r="H1588" i="4"/>
  <c r="G1588" i="4" s="1"/>
  <c r="H1589" i="4"/>
  <c r="G1589" i="4" s="1"/>
  <c r="H1590" i="4"/>
  <c r="H1591" i="4"/>
  <c r="G1591" i="4" s="1"/>
  <c r="H1592" i="4"/>
  <c r="G1592" i="4" s="1"/>
  <c r="H1593" i="4"/>
  <c r="H1594" i="4"/>
  <c r="G1594" i="4" s="1"/>
  <c r="H1595" i="4"/>
  <c r="H1596" i="4"/>
  <c r="G1596" i="4" s="1"/>
  <c r="H1597" i="4"/>
  <c r="H1598" i="4"/>
  <c r="H1599" i="4"/>
  <c r="G1599" i="4" s="1"/>
  <c r="H1600" i="4"/>
  <c r="G1600" i="4" s="1"/>
  <c r="H1601" i="4"/>
  <c r="H1602" i="4"/>
  <c r="G1602" i="4" s="1"/>
  <c r="H1603" i="4"/>
  <c r="G1603" i="4" s="1"/>
  <c r="H1604" i="4"/>
  <c r="G1604" i="4" s="1"/>
  <c r="H1605" i="4"/>
  <c r="G1605" i="4" s="1"/>
  <c r="H1606" i="4"/>
  <c r="G1606" i="4" s="1"/>
  <c r="H1607" i="4"/>
  <c r="G1607" i="4" s="1"/>
  <c r="H1608" i="4"/>
  <c r="G1608" i="4" s="1"/>
  <c r="H1609" i="4"/>
  <c r="H1610" i="4"/>
  <c r="H1611" i="4"/>
  <c r="G1611" i="4" s="1"/>
  <c r="H1612" i="4"/>
  <c r="G1612" i="4" s="1"/>
  <c r="H1613" i="4"/>
  <c r="G1613" i="4" s="1"/>
  <c r="H1614" i="4"/>
  <c r="H1615" i="4"/>
  <c r="G1615" i="4" s="1"/>
  <c r="H1616" i="4"/>
  <c r="G1616" i="4" s="1"/>
  <c r="H1617" i="4"/>
  <c r="H1618" i="4"/>
  <c r="G1618" i="4" s="1"/>
  <c r="H1619" i="4"/>
  <c r="G1619" i="4" s="1"/>
  <c r="H1620" i="4"/>
  <c r="G1620" i="4" s="1"/>
  <c r="H1621" i="4"/>
  <c r="G1621" i="4" s="1"/>
  <c r="H1622" i="4"/>
  <c r="H1623" i="4"/>
  <c r="G1623" i="4" s="1"/>
  <c r="H1624" i="4"/>
  <c r="G1624" i="4" s="1"/>
  <c r="H1625" i="4"/>
  <c r="H1626" i="4"/>
  <c r="G1626" i="4" s="1"/>
  <c r="H1627" i="4"/>
  <c r="G1627" i="4" s="1"/>
  <c r="H1628" i="4"/>
  <c r="G1628" i="4" s="1"/>
  <c r="H1629" i="4"/>
  <c r="G1629" i="4" s="1"/>
  <c r="H1630" i="4"/>
  <c r="H1631" i="4"/>
  <c r="H1632" i="4"/>
  <c r="G1632" i="4" s="1"/>
  <c r="H1633" i="4"/>
  <c r="H1634" i="4"/>
  <c r="G1634" i="4" s="1"/>
  <c r="H1635" i="4"/>
  <c r="G1635" i="4" s="1"/>
  <c r="H1636" i="4"/>
  <c r="G1636" i="4" s="1"/>
  <c r="H1637" i="4"/>
  <c r="G1637" i="4" s="1"/>
  <c r="H1638" i="4"/>
  <c r="H1639" i="4"/>
  <c r="H1640" i="4"/>
  <c r="G1640" i="4" s="1"/>
  <c r="H1641" i="4"/>
  <c r="H1642" i="4"/>
  <c r="G1642" i="4" s="1"/>
  <c r="H1643" i="4"/>
  <c r="G1643" i="4" s="1"/>
  <c r="H1644" i="4"/>
  <c r="G1644" i="4" s="1"/>
  <c r="H1645" i="4"/>
  <c r="H1646" i="4"/>
  <c r="G1646" i="4" s="1"/>
  <c r="H1647" i="4"/>
  <c r="G1647" i="4" s="1"/>
  <c r="H1648" i="4"/>
  <c r="G1648" i="4" s="1"/>
  <c r="H1649" i="4"/>
  <c r="H1650" i="4"/>
  <c r="G1650" i="4" s="1"/>
  <c r="H1651" i="4"/>
  <c r="G1651" i="4" s="1"/>
  <c r="H1652" i="4"/>
  <c r="G1652" i="4" s="1"/>
  <c r="H1653" i="4"/>
  <c r="G1653" i="4" s="1"/>
  <c r="H1654" i="4"/>
  <c r="H1655" i="4"/>
  <c r="G1655" i="4" s="1"/>
  <c r="H1656" i="4"/>
  <c r="G1656" i="4" s="1"/>
  <c r="H1657" i="4"/>
  <c r="H1658" i="4"/>
  <c r="G1658" i="4" s="1"/>
  <c r="H1659" i="4"/>
  <c r="H1660" i="4"/>
  <c r="G1660" i="4" s="1"/>
  <c r="H1661" i="4"/>
  <c r="G1661" i="4" s="1"/>
  <c r="H1662" i="4"/>
  <c r="H1663" i="4"/>
  <c r="G1663" i="4" s="1"/>
  <c r="H1664" i="4"/>
  <c r="G1664" i="4" s="1"/>
  <c r="H1665" i="4"/>
  <c r="H1666" i="4"/>
  <c r="G1666" i="4" s="1"/>
  <c r="H1667" i="4"/>
  <c r="G1667" i="4" s="1"/>
  <c r="H1668" i="4"/>
  <c r="G1668" i="4" s="1"/>
  <c r="H1669" i="4"/>
  <c r="G1669" i="4" s="1"/>
  <c r="H1670" i="4"/>
  <c r="G1670" i="4" s="1"/>
  <c r="H1671" i="4"/>
  <c r="G1671" i="4" s="1"/>
  <c r="H1672" i="4"/>
  <c r="G1672" i="4" s="1"/>
  <c r="H1673" i="4"/>
  <c r="H1674" i="4"/>
  <c r="G1674" i="4" s="1"/>
  <c r="H1675" i="4"/>
  <c r="G1675" i="4" s="1"/>
  <c r="H1676" i="4"/>
  <c r="G1676" i="4" s="1"/>
  <c r="H1677" i="4"/>
  <c r="H1678" i="4"/>
  <c r="H1679" i="4"/>
  <c r="G1679" i="4" s="1"/>
  <c r="H1680" i="4"/>
  <c r="G1680" i="4" s="1"/>
  <c r="H1681" i="4"/>
  <c r="H1682" i="4"/>
  <c r="G1682" i="4" s="1"/>
  <c r="H1683" i="4"/>
  <c r="G1683" i="4" s="1"/>
  <c r="H1684" i="4"/>
  <c r="G1684" i="4" s="1"/>
  <c r="H1685" i="4"/>
  <c r="G1685" i="4" s="1"/>
  <c r="H1686" i="4"/>
  <c r="H1687" i="4"/>
  <c r="G1687" i="4" s="1"/>
  <c r="H1688" i="4"/>
  <c r="G1688" i="4" s="1"/>
  <c r="H1689" i="4"/>
  <c r="H1690" i="4"/>
  <c r="G1690" i="4" s="1"/>
  <c r="H1691" i="4"/>
  <c r="G1691" i="4" s="1"/>
  <c r="H1692" i="4"/>
  <c r="G1692" i="4" s="1"/>
  <c r="H1693" i="4"/>
  <c r="H1694" i="4"/>
  <c r="H1695" i="4"/>
  <c r="H1696" i="4"/>
  <c r="G1696" i="4" s="1"/>
  <c r="H1697" i="4"/>
  <c r="H1698" i="4"/>
  <c r="G1698" i="4" s="1"/>
  <c r="H1699" i="4"/>
  <c r="G1699" i="4" s="1"/>
  <c r="H1700" i="4"/>
  <c r="G1700" i="4" s="1"/>
  <c r="H1701" i="4"/>
  <c r="G1701" i="4" s="1"/>
  <c r="H1702" i="4"/>
  <c r="H1703" i="4"/>
  <c r="H1704" i="4"/>
  <c r="G1704" i="4" s="1"/>
  <c r="H1705" i="4"/>
  <c r="H1706" i="4"/>
  <c r="G1706" i="4" s="1"/>
  <c r="H1707" i="4"/>
  <c r="G1707" i="4" s="1"/>
  <c r="H1708" i="4"/>
  <c r="G1708" i="4" s="1"/>
  <c r="H1709" i="4"/>
  <c r="G1709" i="4" s="1"/>
  <c r="H1710" i="4"/>
  <c r="G1710" i="4" s="1"/>
  <c r="H1711" i="4"/>
  <c r="G1711" i="4" s="1"/>
  <c r="H1712" i="4"/>
  <c r="G1712" i="4" s="1"/>
  <c r="H1713" i="4"/>
  <c r="H1714" i="4"/>
  <c r="G1714" i="4" s="1"/>
  <c r="H1715" i="4"/>
  <c r="G1715" i="4" s="1"/>
  <c r="H1716" i="4"/>
  <c r="G1716" i="4" s="1"/>
  <c r="H1717" i="4"/>
  <c r="G1717" i="4" s="1"/>
  <c r="H1718" i="4"/>
  <c r="H1719" i="4"/>
  <c r="G1719" i="4" s="1"/>
  <c r="H1720" i="4"/>
  <c r="G1720" i="4" s="1"/>
  <c r="H1721" i="4"/>
  <c r="H1722" i="4"/>
  <c r="G1722" i="4" s="1"/>
  <c r="H1723" i="4"/>
  <c r="H1724" i="4"/>
  <c r="G1724" i="4" s="1"/>
  <c r="H1725" i="4"/>
  <c r="H1726" i="4"/>
  <c r="H1727" i="4"/>
  <c r="G1727" i="4" s="1"/>
  <c r="H1728" i="4"/>
  <c r="G1728" i="4" s="1"/>
  <c r="H1729" i="4"/>
  <c r="H1730" i="4"/>
  <c r="G1730" i="4" s="1"/>
  <c r="H1731" i="4"/>
  <c r="G1731" i="4" s="1"/>
  <c r="H1732" i="4"/>
  <c r="G1732" i="4" s="1"/>
  <c r="H1733" i="4"/>
  <c r="G1733" i="4" s="1"/>
  <c r="H1734" i="4"/>
  <c r="G1734" i="4" s="1"/>
  <c r="H1735" i="4"/>
  <c r="G1735" i="4" s="1"/>
  <c r="H1736" i="4"/>
  <c r="G1736" i="4" s="1"/>
  <c r="H1737" i="4"/>
  <c r="H1738" i="4"/>
  <c r="G1738" i="4" s="1"/>
  <c r="H1739" i="4"/>
  <c r="G1739" i="4" s="1"/>
  <c r="H1740" i="4"/>
  <c r="G1740" i="4" s="1"/>
  <c r="H1741" i="4"/>
  <c r="G1741" i="4" s="1"/>
  <c r="H1742" i="4"/>
  <c r="H1743" i="4"/>
  <c r="G1743" i="4" s="1"/>
  <c r="H1744" i="4"/>
  <c r="G1744" i="4" s="1"/>
  <c r="H1745" i="4"/>
  <c r="H1746" i="4"/>
  <c r="G1746" i="4" s="1"/>
  <c r="H1747" i="4"/>
  <c r="G1747" i="4" s="1"/>
  <c r="H1748" i="4"/>
  <c r="G1748" i="4" s="1"/>
  <c r="H1749" i="4"/>
  <c r="H1750" i="4"/>
  <c r="H1751" i="4"/>
  <c r="G1751" i="4" s="1"/>
  <c r="H1752" i="4"/>
  <c r="G1752" i="4" s="1"/>
  <c r="H1753" i="4"/>
  <c r="H1754" i="4"/>
  <c r="G1754" i="4" s="1"/>
  <c r="H1755" i="4"/>
  <c r="G1755" i="4" s="1"/>
  <c r="H1756" i="4"/>
  <c r="G1756" i="4" s="1"/>
  <c r="H1757" i="4"/>
  <c r="G1757" i="4" s="1"/>
  <c r="H1758" i="4"/>
  <c r="H1759" i="4"/>
  <c r="H1760" i="4"/>
  <c r="G1760" i="4" s="1"/>
  <c r="H1761" i="4"/>
  <c r="H1762" i="4"/>
  <c r="G1762" i="4" s="1"/>
  <c r="H1763" i="4"/>
  <c r="G1763" i="4" s="1"/>
  <c r="H1764" i="4"/>
  <c r="G1764" i="4" s="1"/>
  <c r="H1765" i="4"/>
  <c r="G1765" i="4" s="1"/>
  <c r="H1766" i="4"/>
  <c r="H1767" i="4"/>
  <c r="H1768" i="4"/>
  <c r="G1768" i="4" s="1"/>
  <c r="H1769" i="4"/>
  <c r="H1770" i="4"/>
  <c r="G1770" i="4" s="1"/>
  <c r="H1771" i="4"/>
  <c r="G1771" i="4" s="1"/>
  <c r="H1772" i="4"/>
  <c r="G1772" i="4" s="1"/>
  <c r="H1773" i="4"/>
  <c r="G1773" i="4" s="1"/>
  <c r="H1774" i="4"/>
  <c r="G1774" i="4" s="1"/>
  <c r="H1775" i="4"/>
  <c r="G1775" i="4" s="1"/>
  <c r="H1776" i="4"/>
  <c r="G1776" i="4" s="1"/>
  <c r="H1777" i="4"/>
  <c r="H1778" i="4"/>
  <c r="H1779" i="4"/>
  <c r="G1779" i="4" s="1"/>
  <c r="H1780" i="4"/>
  <c r="G1780" i="4" s="1"/>
  <c r="H1781" i="4"/>
  <c r="G1781" i="4" s="1"/>
  <c r="H1782" i="4"/>
  <c r="H1783" i="4"/>
  <c r="G1783" i="4" s="1"/>
  <c r="H1784" i="4"/>
  <c r="G1784" i="4" s="1"/>
  <c r="H1785" i="4"/>
  <c r="H1786" i="4"/>
  <c r="G1786" i="4" s="1"/>
  <c r="H1787" i="4"/>
  <c r="H1788" i="4"/>
  <c r="G1788" i="4" s="1"/>
  <c r="H1789" i="4"/>
  <c r="G1789" i="4" s="1"/>
  <c r="H1790" i="4"/>
  <c r="H1791" i="4"/>
  <c r="G1791" i="4" s="1"/>
  <c r="H1792" i="4"/>
  <c r="G1792" i="4" s="1"/>
  <c r="H1793" i="4"/>
  <c r="H1794" i="4"/>
  <c r="G1794" i="4" s="1"/>
  <c r="H1795" i="4"/>
  <c r="G1795" i="4" s="1"/>
  <c r="H1796" i="4"/>
  <c r="G1796" i="4" s="1"/>
  <c r="H1797" i="4"/>
  <c r="G1797" i="4" s="1"/>
  <c r="H1798" i="4"/>
  <c r="H1799" i="4"/>
  <c r="G1799" i="4" s="1"/>
  <c r="H1800" i="4"/>
  <c r="G1800" i="4" s="1"/>
  <c r="H1801" i="4"/>
  <c r="H1802" i="4"/>
  <c r="G1802" i="4" s="1"/>
  <c r="H1803" i="4"/>
  <c r="G1803" i="4" s="1"/>
  <c r="H1804" i="4"/>
  <c r="G1804" i="4" s="1"/>
  <c r="H1805" i="4"/>
  <c r="G1805" i="4" s="1"/>
  <c r="H1806" i="4"/>
  <c r="H1807" i="4"/>
  <c r="G1807" i="4" s="1"/>
  <c r="H1808" i="4"/>
  <c r="G1808" i="4" s="1"/>
  <c r="H1809" i="4"/>
  <c r="H1810" i="4"/>
  <c r="G1810" i="4" s="1"/>
  <c r="H1811" i="4"/>
  <c r="G1811" i="4" s="1"/>
  <c r="H1812" i="4"/>
  <c r="G1812" i="4" s="1"/>
  <c r="H1813" i="4"/>
  <c r="G1813" i="4" s="1"/>
  <c r="H1814" i="4"/>
  <c r="H1815" i="4"/>
  <c r="H1816" i="4"/>
  <c r="G1816" i="4" s="1"/>
  <c r="H1817" i="4"/>
  <c r="H1818" i="4"/>
  <c r="G1818" i="4" s="1"/>
  <c r="H1819" i="4"/>
  <c r="G1819" i="4" s="1"/>
  <c r="H1820" i="4"/>
  <c r="G1820" i="4" s="1"/>
  <c r="H1821" i="4"/>
  <c r="G1821" i="4" s="1"/>
  <c r="H1822" i="4"/>
  <c r="H1823" i="4"/>
  <c r="G1823" i="4" s="1"/>
  <c r="H1824" i="4"/>
  <c r="G1824" i="4" s="1"/>
  <c r="H1825" i="4"/>
  <c r="H1826" i="4"/>
  <c r="G1826" i="4" s="1"/>
  <c r="H1827" i="4"/>
  <c r="H1828" i="4"/>
  <c r="G1828" i="4" s="1"/>
  <c r="H1829" i="4"/>
  <c r="G1829" i="4" s="1"/>
  <c r="H1830" i="4"/>
  <c r="H1831" i="4"/>
  <c r="G1831" i="4" s="1"/>
  <c r="H1832" i="4"/>
  <c r="G1832" i="4" s="1"/>
  <c r="H1833" i="4"/>
  <c r="H1834" i="4"/>
  <c r="G1834" i="4" s="1"/>
  <c r="H1835" i="4"/>
  <c r="G1835" i="4" s="1"/>
  <c r="H1836" i="4"/>
  <c r="G1836" i="4" s="1"/>
  <c r="H1837" i="4"/>
  <c r="G1837" i="4" s="1"/>
  <c r="H1838" i="4"/>
  <c r="H1839" i="4"/>
  <c r="H1840" i="4"/>
  <c r="G1840" i="4" s="1"/>
  <c r="H1841" i="4"/>
  <c r="H1842" i="4"/>
  <c r="G1842" i="4" s="1"/>
  <c r="H1843" i="4"/>
  <c r="G1843" i="4" s="1"/>
  <c r="H1844" i="4"/>
  <c r="G1844" i="4" s="1"/>
  <c r="H1845" i="4"/>
  <c r="G1845" i="4" s="1"/>
  <c r="H1846" i="4"/>
  <c r="H1847" i="4"/>
  <c r="G1847" i="4" s="1"/>
  <c r="H1848" i="4"/>
  <c r="G1848" i="4" s="1"/>
  <c r="H1849" i="4"/>
  <c r="H1850" i="4"/>
  <c r="G1850" i="4" s="1"/>
  <c r="H1851" i="4"/>
  <c r="H1852" i="4"/>
  <c r="G1852" i="4" s="1"/>
  <c r="H1853" i="4"/>
  <c r="H1854" i="4"/>
  <c r="H1855" i="4"/>
  <c r="G1855" i="4" s="1"/>
  <c r="H1856" i="4"/>
  <c r="G1856" i="4" s="1"/>
  <c r="H1857" i="4"/>
  <c r="H1858" i="4"/>
  <c r="G1858" i="4" s="1"/>
  <c r="H1859" i="4"/>
  <c r="G1859" i="4" s="1"/>
  <c r="H1860" i="4"/>
  <c r="G1860" i="4" s="1"/>
  <c r="H1861" i="4"/>
  <c r="G1861" i="4" s="1"/>
  <c r="H1862" i="4"/>
  <c r="H1863" i="4"/>
  <c r="G1863" i="4" s="1"/>
  <c r="H1864" i="4"/>
  <c r="G1864" i="4" s="1"/>
  <c r="H1865" i="4"/>
  <c r="H1866" i="4"/>
  <c r="G1866" i="4" s="1"/>
  <c r="H1867" i="4"/>
  <c r="G1867" i="4" s="1"/>
  <c r="H1868" i="4"/>
  <c r="G1868" i="4" s="1"/>
  <c r="H1869" i="4"/>
  <c r="G1869" i="4" s="1"/>
  <c r="H1870" i="4"/>
  <c r="H1871" i="4"/>
  <c r="G1871" i="4" s="1"/>
  <c r="H1872" i="4"/>
  <c r="G1872" i="4" s="1"/>
  <c r="H1873" i="4"/>
  <c r="H1874" i="4"/>
  <c r="H1875" i="4"/>
  <c r="G1875" i="4" s="1"/>
  <c r="H1876" i="4"/>
  <c r="G1876" i="4" s="1"/>
  <c r="H1877" i="4"/>
  <c r="G1877" i="4" s="1"/>
  <c r="H1878" i="4"/>
  <c r="H1879" i="4"/>
  <c r="H1880" i="4"/>
  <c r="G1880" i="4" s="1"/>
  <c r="H1881" i="4"/>
  <c r="H1882" i="4"/>
  <c r="G1882" i="4" s="1"/>
  <c r="H1883" i="4"/>
  <c r="G1883" i="4" s="1"/>
  <c r="H1884" i="4"/>
  <c r="G1884" i="4" s="1"/>
  <c r="H1885" i="4"/>
  <c r="G1885" i="4" s="1"/>
  <c r="H1886" i="4"/>
  <c r="H1887" i="4"/>
  <c r="G1887" i="4" s="1"/>
  <c r="H1888" i="4"/>
  <c r="G1888" i="4" s="1"/>
  <c r="H1889" i="4"/>
  <c r="H1890" i="4"/>
  <c r="G1890" i="4" s="1"/>
  <c r="H1891" i="4"/>
  <c r="H1892" i="4"/>
  <c r="G1892" i="4" s="1"/>
  <c r="H1893" i="4"/>
  <c r="G1893" i="4" s="1"/>
  <c r="H1894" i="4"/>
  <c r="H1895" i="4"/>
  <c r="G1895" i="4" s="1"/>
  <c r="H1896" i="4"/>
  <c r="G1896" i="4" s="1"/>
  <c r="H1897" i="4"/>
  <c r="H1898" i="4"/>
  <c r="G1898" i="4" s="1"/>
  <c r="H1899" i="4"/>
  <c r="G1899" i="4" s="1"/>
  <c r="H1900" i="4"/>
  <c r="G1900" i="4" s="1"/>
  <c r="H1901" i="4"/>
  <c r="G1901" i="4" s="1"/>
  <c r="H1902" i="4"/>
  <c r="H1903" i="4"/>
  <c r="H1904" i="4"/>
  <c r="G1904" i="4" s="1"/>
  <c r="H1905" i="4"/>
  <c r="H1906" i="4"/>
  <c r="G1906" i="4" s="1"/>
  <c r="H1907" i="4"/>
  <c r="G1907" i="4" s="1"/>
  <c r="H1908" i="4"/>
  <c r="G1908" i="4" s="1"/>
  <c r="H1909" i="4"/>
  <c r="H1910" i="4"/>
  <c r="H1911" i="4"/>
  <c r="G1911" i="4" s="1"/>
  <c r="H1912" i="4"/>
  <c r="G1912" i="4" s="1"/>
  <c r="H1913" i="4"/>
  <c r="H1914" i="4"/>
  <c r="G1914" i="4" s="1"/>
  <c r="H1915" i="4"/>
  <c r="H1916" i="4"/>
  <c r="G1916" i="4" s="1"/>
  <c r="H1917" i="4"/>
  <c r="G1917" i="4" s="1"/>
  <c r="H1918" i="4"/>
  <c r="H1919" i="4"/>
  <c r="G1919" i="4" s="1"/>
  <c r="H1920" i="4"/>
  <c r="G1920" i="4" s="1"/>
  <c r="H1921" i="4"/>
  <c r="H1922" i="4"/>
  <c r="G1922" i="4" s="1"/>
  <c r="H1923" i="4"/>
  <c r="G1923" i="4" s="1"/>
  <c r="H1924" i="4"/>
  <c r="G1924" i="4" s="1"/>
  <c r="H1925" i="4"/>
  <c r="H1926" i="4"/>
  <c r="H1927" i="4"/>
  <c r="G1927" i="4" s="1"/>
  <c r="H1928" i="4"/>
  <c r="G1928" i="4" s="1"/>
  <c r="H1929" i="4"/>
  <c r="H1930" i="4"/>
  <c r="G1930" i="4" s="1"/>
  <c r="H1931" i="4"/>
  <c r="G1931" i="4" s="1"/>
  <c r="H1932" i="4"/>
  <c r="G1932" i="4" s="1"/>
  <c r="H1933" i="4"/>
  <c r="G1933" i="4" s="1"/>
  <c r="H1934" i="4"/>
  <c r="H1935" i="4"/>
  <c r="G1935" i="4" s="1"/>
  <c r="H1936" i="4"/>
  <c r="G1936" i="4" s="1"/>
  <c r="H1937" i="4"/>
  <c r="H1938" i="4"/>
  <c r="G1938" i="4" s="1"/>
  <c r="H1939" i="4"/>
  <c r="G1939" i="4" s="1"/>
  <c r="H1940" i="4"/>
  <c r="G1940" i="4" s="1"/>
  <c r="H1941" i="4"/>
  <c r="G1941" i="4" s="1"/>
  <c r="H1942" i="4"/>
  <c r="H1943" i="4"/>
  <c r="H1944" i="4"/>
  <c r="G1944" i="4" s="1"/>
  <c r="H1945" i="4"/>
  <c r="H1946" i="4"/>
  <c r="G1946" i="4" s="1"/>
  <c r="H1947" i="4"/>
  <c r="G1947" i="4" s="1"/>
  <c r="H1948" i="4"/>
  <c r="G1948" i="4" s="1"/>
  <c r="H1949" i="4"/>
  <c r="G1949" i="4" s="1"/>
  <c r="H1950" i="4"/>
  <c r="H1951" i="4"/>
  <c r="G1951" i="4" s="1"/>
  <c r="H1952" i="4"/>
  <c r="G1952" i="4" s="1"/>
  <c r="H1953" i="4"/>
  <c r="H1954" i="4"/>
  <c r="G1954" i="4" s="1"/>
  <c r="H1955" i="4"/>
  <c r="H1956" i="4"/>
  <c r="G1956" i="4" s="1"/>
  <c r="H1957" i="4"/>
  <c r="G1957" i="4" s="1"/>
  <c r="H1958" i="4"/>
  <c r="H1959" i="4"/>
  <c r="G1959" i="4" s="1"/>
  <c r="H1960" i="4"/>
  <c r="G1960" i="4" s="1"/>
  <c r="H1961" i="4"/>
  <c r="H1962" i="4"/>
  <c r="G1962" i="4" s="1"/>
  <c r="H1963" i="4"/>
  <c r="G1963" i="4" s="1"/>
  <c r="H1964" i="4"/>
  <c r="G1964" i="4" s="1"/>
  <c r="H1965" i="4"/>
  <c r="G1965" i="4" s="1"/>
  <c r="H1966" i="4"/>
  <c r="H1967" i="4"/>
  <c r="H1968" i="4"/>
  <c r="G1968" i="4" s="1"/>
  <c r="H1969" i="4"/>
  <c r="H1970" i="4"/>
  <c r="G1970" i="4" s="1"/>
  <c r="H1971" i="4"/>
  <c r="G1971" i="4" s="1"/>
  <c r="H1972" i="4"/>
  <c r="G1972" i="4" s="1"/>
  <c r="H1973" i="4"/>
  <c r="H1974" i="4"/>
  <c r="H1975" i="4"/>
  <c r="G1975" i="4" s="1"/>
  <c r="H1976" i="4"/>
  <c r="G1976" i="4" s="1"/>
  <c r="H1977" i="4"/>
  <c r="H1978" i="4"/>
  <c r="G1978" i="4" s="1"/>
  <c r="H1979" i="4"/>
  <c r="H1980" i="4"/>
  <c r="G1980" i="4" s="1"/>
  <c r="H1981" i="4"/>
  <c r="G1981" i="4" s="1"/>
  <c r="H1982" i="4"/>
  <c r="H1983" i="4"/>
  <c r="G1983" i="4" s="1"/>
  <c r="H1984" i="4"/>
  <c r="G1984" i="4" s="1"/>
  <c r="H1985" i="4"/>
  <c r="H1986" i="4"/>
  <c r="G1986" i="4" s="1"/>
  <c r="H1987" i="4"/>
  <c r="G1987" i="4" s="1"/>
  <c r="H1988" i="4"/>
  <c r="G1988" i="4" s="1"/>
  <c r="H1989" i="4"/>
  <c r="H1990" i="4"/>
  <c r="H1991" i="4"/>
  <c r="G1991" i="4" s="1"/>
  <c r="H1992" i="4"/>
  <c r="G1992" i="4" s="1"/>
  <c r="H1993" i="4"/>
  <c r="H1994" i="4"/>
  <c r="G1994" i="4" s="1"/>
  <c r="H1995" i="4"/>
  <c r="G1995" i="4" s="1"/>
  <c r="H1996" i="4"/>
  <c r="G1996" i="4" s="1"/>
  <c r="H1997" i="4"/>
  <c r="G1997" i="4" s="1"/>
  <c r="H1998" i="4"/>
  <c r="H1999" i="4"/>
  <c r="G1999" i="4" s="1"/>
  <c r="H2000" i="4"/>
  <c r="G2000" i="4" s="1"/>
  <c r="H2001" i="4"/>
  <c r="H2002" i="4"/>
  <c r="G2002" i="4" s="1"/>
  <c r="H2003" i="4"/>
  <c r="G2003" i="4" s="1"/>
  <c r="H2004" i="4"/>
  <c r="G2004" i="4" s="1"/>
  <c r="H2005" i="4"/>
  <c r="G2005" i="4" s="1"/>
  <c r="H2006" i="4"/>
  <c r="H2007" i="4"/>
  <c r="H2008" i="4"/>
  <c r="G2008" i="4" s="1"/>
  <c r="H2009" i="4"/>
  <c r="H2010" i="4"/>
  <c r="G2010" i="4" s="1"/>
  <c r="H2011" i="4"/>
  <c r="G2011" i="4" s="1"/>
  <c r="H2012" i="4"/>
  <c r="G2012" i="4" s="1"/>
  <c r="H2013" i="4"/>
  <c r="G2013" i="4" s="1"/>
  <c r="H2014" i="4"/>
  <c r="H2015" i="4"/>
  <c r="G2015" i="4" s="1"/>
  <c r="H2016" i="4"/>
  <c r="G2016" i="4" s="1"/>
  <c r="H2017" i="4"/>
  <c r="H2018" i="4"/>
  <c r="G2018" i="4" s="1"/>
  <c r="H2019" i="4"/>
  <c r="H2020" i="4"/>
  <c r="G2020" i="4" s="1"/>
  <c r="H2021" i="4"/>
  <c r="G2021" i="4" s="1"/>
  <c r="H2022" i="4"/>
  <c r="H2023" i="4"/>
  <c r="G2023" i="4" s="1"/>
  <c r="H2024" i="4"/>
  <c r="G2024" i="4" s="1"/>
  <c r="H2025" i="4"/>
  <c r="H2026" i="4"/>
  <c r="G2026" i="4" s="1"/>
  <c r="H2027" i="4"/>
  <c r="G2027" i="4" s="1"/>
  <c r="H2028" i="4"/>
  <c r="G2028" i="4" s="1"/>
  <c r="H2029" i="4"/>
  <c r="G2029" i="4" s="1"/>
  <c r="H2030" i="4"/>
  <c r="H2031" i="4"/>
  <c r="H2032" i="4"/>
  <c r="G2032" i="4" s="1"/>
  <c r="H2033" i="4"/>
  <c r="H2034" i="4"/>
  <c r="G2034" i="4" s="1"/>
  <c r="H2035" i="4"/>
  <c r="G2035" i="4" s="1"/>
  <c r="H2036" i="4"/>
  <c r="G2036" i="4" s="1"/>
  <c r="H2037" i="4"/>
  <c r="G2037" i="4" s="1"/>
  <c r="H2038" i="4"/>
  <c r="H2039" i="4"/>
  <c r="G2039" i="4" s="1"/>
  <c r="H2040" i="4"/>
  <c r="G2040" i="4" s="1"/>
  <c r="H2041" i="4"/>
  <c r="H2042" i="4"/>
  <c r="G2042" i="4" s="1"/>
  <c r="H2043" i="4"/>
  <c r="H2044" i="4"/>
  <c r="G2044" i="4" s="1"/>
  <c r="H2045" i="4"/>
  <c r="G2045" i="4" s="1"/>
  <c r="H2046" i="4"/>
  <c r="H2047" i="4"/>
  <c r="G2047" i="4" s="1"/>
  <c r="H2048" i="4"/>
  <c r="G2048" i="4" s="1"/>
  <c r="H2049" i="4"/>
  <c r="H2050" i="4"/>
  <c r="G2050" i="4" s="1"/>
  <c r="H2051" i="4"/>
  <c r="G2051" i="4" s="1"/>
  <c r="H2052" i="4"/>
  <c r="G2052" i="4" s="1"/>
  <c r="H2053" i="4"/>
  <c r="G2053" i="4" s="1"/>
  <c r="H2054" i="4"/>
  <c r="H2055" i="4"/>
  <c r="G2055" i="4" s="1"/>
  <c r="H2056" i="4"/>
  <c r="G2056" i="4" s="1"/>
  <c r="H2057" i="4"/>
  <c r="H2058" i="4"/>
  <c r="G2058" i="4" s="1"/>
  <c r="H2059" i="4"/>
  <c r="G2059" i="4" s="1"/>
  <c r="H2060" i="4"/>
  <c r="G2060" i="4" s="1"/>
  <c r="H2061" i="4"/>
  <c r="G2061" i="4" s="1"/>
  <c r="H2062" i="4"/>
  <c r="H2063" i="4"/>
  <c r="G2063" i="4" s="1"/>
  <c r="H2064" i="4"/>
  <c r="G2064" i="4" s="1"/>
  <c r="H2065" i="4"/>
  <c r="H2066" i="4"/>
  <c r="G2066" i="4" s="1"/>
  <c r="H2067" i="4"/>
  <c r="G2067" i="4" s="1"/>
  <c r="H2068" i="4"/>
  <c r="G2068" i="4" s="1"/>
  <c r="H2069" i="4"/>
  <c r="H2070" i="4"/>
  <c r="H2071" i="4"/>
  <c r="H2072" i="4"/>
  <c r="G2072" i="4" s="1"/>
  <c r="H2073" i="4"/>
  <c r="H2074" i="4"/>
  <c r="G2074" i="4" s="1"/>
  <c r="H2075" i="4"/>
  <c r="G2075" i="4" s="1"/>
  <c r="H2076" i="4"/>
  <c r="G2076" i="4" s="1"/>
  <c r="H2077" i="4"/>
  <c r="G2077" i="4" s="1"/>
  <c r="H2078" i="4"/>
  <c r="H2079" i="4"/>
  <c r="G2079" i="4" s="1"/>
  <c r="H2080" i="4"/>
  <c r="G2080" i="4" s="1"/>
  <c r="H2081" i="4"/>
  <c r="H2082" i="4"/>
  <c r="G2082" i="4" s="1"/>
  <c r="H2083" i="4"/>
  <c r="H2084" i="4"/>
  <c r="G2084" i="4" s="1"/>
  <c r="H2085" i="4"/>
  <c r="H2086" i="4"/>
  <c r="H2087" i="4"/>
  <c r="G2087" i="4" s="1"/>
  <c r="H2088" i="4"/>
  <c r="G2088" i="4" s="1"/>
  <c r="H2089" i="4"/>
  <c r="H2090" i="4"/>
  <c r="G2090" i="4" s="1"/>
  <c r="H2091" i="4"/>
  <c r="G2091" i="4" s="1"/>
  <c r="H2092" i="4"/>
  <c r="G2092" i="4" s="1"/>
  <c r="H2093" i="4"/>
  <c r="G2093" i="4" s="1"/>
  <c r="H2094" i="4"/>
  <c r="H2095" i="4"/>
  <c r="H2096" i="4"/>
  <c r="G2096" i="4" s="1"/>
  <c r="H2097" i="4"/>
  <c r="H2098" i="4"/>
  <c r="G2098" i="4" s="1"/>
  <c r="H2099" i="4"/>
  <c r="G2099" i="4" s="1"/>
  <c r="H2100" i="4"/>
  <c r="G2100" i="4" s="1"/>
  <c r="H2101" i="4"/>
  <c r="H2102" i="4"/>
  <c r="H2103" i="4"/>
  <c r="G2103" i="4" s="1"/>
  <c r="H2104" i="4"/>
  <c r="G2104" i="4" s="1"/>
  <c r="H2105" i="4"/>
  <c r="H2106" i="4"/>
  <c r="G2106" i="4" s="1"/>
  <c r="H2107" i="4"/>
  <c r="H2108" i="4"/>
  <c r="G2108" i="4" s="1"/>
  <c r="H2109" i="4"/>
  <c r="G2109" i="4" s="1"/>
  <c r="H2110" i="4"/>
  <c r="H2111" i="4"/>
  <c r="G2111" i="4" s="1"/>
  <c r="H2112" i="4"/>
  <c r="G2112" i="4" s="1"/>
  <c r="H2113" i="4"/>
  <c r="H2114" i="4"/>
  <c r="G2114" i="4" s="1"/>
  <c r="H2115" i="4"/>
  <c r="G2115" i="4" s="1"/>
  <c r="H2116" i="4"/>
  <c r="G2116" i="4" s="1"/>
  <c r="H2117" i="4"/>
  <c r="H2118" i="4"/>
  <c r="H2119" i="4"/>
  <c r="G2119" i="4" s="1"/>
  <c r="H2120" i="4"/>
  <c r="G2120" i="4" s="1"/>
  <c r="H2121" i="4"/>
  <c r="H2122" i="4"/>
  <c r="G2122" i="4" s="1"/>
  <c r="H2123" i="4"/>
  <c r="G2123" i="4" s="1"/>
  <c r="H2124" i="4"/>
  <c r="G2124" i="4" s="1"/>
  <c r="H2125" i="4"/>
  <c r="G2125" i="4" s="1"/>
  <c r="H2126" i="4"/>
  <c r="H2127" i="4"/>
  <c r="G2127" i="4" s="1"/>
  <c r="H2128" i="4"/>
  <c r="G2128" i="4" s="1"/>
  <c r="H2129" i="4"/>
  <c r="H2130" i="4"/>
  <c r="G2130" i="4" s="1"/>
  <c r="H2131" i="4"/>
  <c r="G2131" i="4" s="1"/>
  <c r="H2132" i="4"/>
  <c r="G2132" i="4" s="1"/>
  <c r="H2133" i="4"/>
  <c r="H2134" i="4"/>
  <c r="H2135" i="4"/>
  <c r="H2136" i="4"/>
  <c r="G2136" i="4" s="1"/>
  <c r="H2137" i="4"/>
  <c r="H2138" i="4"/>
  <c r="G2138" i="4" s="1"/>
  <c r="H2139" i="4"/>
  <c r="G2139" i="4" s="1"/>
  <c r="H2140" i="4"/>
  <c r="G2140" i="4" s="1"/>
  <c r="H2141" i="4"/>
  <c r="G2141" i="4" s="1"/>
  <c r="H2142" i="4"/>
  <c r="H2143" i="4"/>
  <c r="G2143" i="4" s="1"/>
  <c r="H2144" i="4"/>
  <c r="G2144" i="4" s="1"/>
  <c r="H2145" i="4"/>
  <c r="H2146" i="4"/>
  <c r="G2146" i="4" s="1"/>
  <c r="H2147" i="4"/>
  <c r="H2148" i="4"/>
  <c r="G2148" i="4" s="1"/>
  <c r="H2149" i="4"/>
  <c r="H2150" i="4"/>
  <c r="H2151" i="4"/>
  <c r="G2151" i="4" s="1"/>
  <c r="H2152" i="4"/>
  <c r="G2152" i="4" s="1"/>
  <c r="H2153" i="4"/>
  <c r="H2154" i="4"/>
  <c r="G2154" i="4" s="1"/>
  <c r="H2155" i="4"/>
  <c r="G2155" i="4" s="1"/>
  <c r="H2156" i="4"/>
  <c r="G2156" i="4" s="1"/>
  <c r="H2157" i="4"/>
  <c r="G2157" i="4" s="1"/>
  <c r="H2158" i="4"/>
  <c r="H2159" i="4"/>
  <c r="H2160" i="4"/>
  <c r="G2160" i="4" s="1"/>
  <c r="H2161" i="4"/>
  <c r="H2162" i="4"/>
  <c r="G2162" i="4" s="1"/>
  <c r="H2163" i="4"/>
  <c r="G2163" i="4" s="1"/>
  <c r="H2164" i="4"/>
  <c r="G2164" i="4" s="1"/>
  <c r="H2165" i="4"/>
  <c r="G2165" i="4" s="1"/>
  <c r="H2166" i="4"/>
  <c r="H2167" i="4"/>
  <c r="G2167" i="4" s="1"/>
  <c r="H2168" i="4"/>
  <c r="G2168" i="4" s="1"/>
  <c r="H2169" i="4"/>
  <c r="H2170" i="4"/>
  <c r="G2170" i="4" s="1"/>
  <c r="H2171" i="4"/>
  <c r="H2172" i="4"/>
  <c r="G2172" i="4" s="1"/>
  <c r="H2173" i="4"/>
  <c r="H2174" i="4"/>
  <c r="H2175" i="4"/>
  <c r="G2175" i="4" s="1"/>
  <c r="H2176" i="4"/>
  <c r="G2176" i="4" s="1"/>
  <c r="H2177" i="4"/>
  <c r="H2178" i="4"/>
  <c r="G2178" i="4" s="1"/>
  <c r="H2179" i="4"/>
  <c r="G2179" i="4" s="1"/>
  <c r="H2180" i="4"/>
  <c r="G2180" i="4" s="1"/>
  <c r="H2181" i="4"/>
  <c r="G2181" i="4" s="1"/>
  <c r="H2182" i="4"/>
  <c r="H2183" i="4"/>
  <c r="G2183" i="4" s="1"/>
  <c r="H2184" i="4"/>
  <c r="G2184" i="4" s="1"/>
  <c r="H2185" i="4"/>
  <c r="H2186" i="4"/>
  <c r="G2186" i="4" s="1"/>
  <c r="H2187" i="4"/>
  <c r="G2187" i="4" s="1"/>
  <c r="H2188" i="4"/>
  <c r="G2188" i="4" s="1"/>
  <c r="H2189" i="4"/>
  <c r="G2189" i="4" s="1"/>
  <c r="H2190" i="4"/>
  <c r="H2191" i="4"/>
  <c r="G2191" i="4" s="1"/>
  <c r="H2192" i="4"/>
  <c r="G2192" i="4" s="1"/>
  <c r="H2193" i="4"/>
  <c r="H2194" i="4"/>
  <c r="G2194" i="4" s="1"/>
  <c r="H2195" i="4"/>
  <c r="G2195" i="4" s="1"/>
  <c r="H2196" i="4"/>
  <c r="G2196" i="4" s="1"/>
  <c r="H2197" i="4"/>
  <c r="G2197" i="4" s="1"/>
  <c r="H2198" i="4"/>
  <c r="H2199" i="4"/>
  <c r="H2200" i="4"/>
  <c r="G2200" i="4" s="1"/>
  <c r="H2201" i="4"/>
  <c r="H2202" i="4"/>
  <c r="G2202" i="4" s="1"/>
  <c r="H2203" i="4"/>
  <c r="G2203" i="4" s="1"/>
  <c r="H2204" i="4"/>
  <c r="G2204" i="4" s="1"/>
  <c r="H2205" i="4"/>
  <c r="G2205" i="4" s="1"/>
  <c r="H2206" i="4"/>
  <c r="H2207" i="4"/>
  <c r="G2207" i="4" s="1"/>
  <c r="H2208" i="4"/>
  <c r="G2208" i="4" s="1"/>
  <c r="H2209" i="4"/>
  <c r="H2210" i="4"/>
  <c r="G2210" i="4" s="1"/>
  <c r="H2211" i="4"/>
  <c r="H2212" i="4"/>
  <c r="G2212" i="4" s="1"/>
  <c r="H2213" i="4"/>
  <c r="G2213" i="4" s="1"/>
  <c r="H2214" i="4"/>
  <c r="H2215" i="4"/>
  <c r="G2215" i="4" s="1"/>
  <c r="H2216" i="4"/>
  <c r="G2216" i="4" s="1"/>
  <c r="H2217" i="4"/>
  <c r="H2218" i="4"/>
  <c r="G2218" i="4" s="1"/>
  <c r="H2219" i="4"/>
  <c r="G2219" i="4" s="1"/>
  <c r="H2220" i="4"/>
  <c r="G2220" i="4" s="1"/>
  <c r="H2221" i="4"/>
  <c r="G2221" i="4" s="1"/>
  <c r="H2222" i="4"/>
  <c r="H2223" i="4"/>
  <c r="H2224" i="4"/>
  <c r="G2224" i="4" s="1"/>
  <c r="H2225" i="4"/>
  <c r="H2226" i="4"/>
  <c r="G2226" i="4" s="1"/>
  <c r="H2227" i="4"/>
  <c r="G2227" i="4" s="1"/>
  <c r="H2228" i="4"/>
  <c r="G2228" i="4" s="1"/>
  <c r="H2229" i="4"/>
  <c r="G2229" i="4" s="1"/>
  <c r="H2230" i="4"/>
  <c r="H2231" i="4"/>
  <c r="G2231" i="4" s="1"/>
  <c r="H2232" i="4"/>
  <c r="G2232" i="4" s="1"/>
  <c r="H2233" i="4"/>
  <c r="H2234" i="4"/>
  <c r="G2234" i="4" s="1"/>
  <c r="H2235" i="4"/>
  <c r="H2236" i="4"/>
  <c r="G2236" i="4" s="1"/>
  <c r="H2237" i="4"/>
  <c r="H2238" i="4"/>
  <c r="H2239" i="4"/>
  <c r="G2239" i="4" s="1"/>
  <c r="H2240" i="4"/>
  <c r="G2240" i="4" s="1"/>
  <c r="H2241" i="4"/>
  <c r="H2242" i="4"/>
  <c r="H2243" i="4"/>
  <c r="G2243" i="4" s="1"/>
  <c r="H2244" i="4"/>
  <c r="G2244" i="4" s="1"/>
  <c r="H2245" i="4"/>
  <c r="G2245" i="4" s="1"/>
  <c r="H2246" i="4"/>
  <c r="H2247" i="4"/>
  <c r="G2247" i="4" s="1"/>
  <c r="H2248" i="4"/>
  <c r="G2248" i="4" s="1"/>
  <c r="H2249" i="4"/>
  <c r="H2250" i="4"/>
  <c r="G2250" i="4" s="1"/>
  <c r="H2251" i="4"/>
  <c r="G2251" i="4" s="1"/>
  <c r="H2252" i="4"/>
  <c r="G2252" i="4" s="1"/>
  <c r="H2253" i="4"/>
  <c r="G2253" i="4" s="1"/>
  <c r="H2254" i="4"/>
  <c r="H2255" i="4"/>
  <c r="G2255" i="4" s="1"/>
  <c r="H2256" i="4"/>
  <c r="G2256" i="4" s="1"/>
  <c r="H2257" i="4"/>
  <c r="H2258" i="4"/>
  <c r="G2258" i="4" s="1"/>
  <c r="H2259" i="4"/>
  <c r="G2259" i="4" s="1"/>
  <c r="H2260" i="4"/>
  <c r="G2260" i="4" s="1"/>
  <c r="H2261" i="4"/>
  <c r="H2262" i="4"/>
  <c r="H2263" i="4"/>
  <c r="H2264" i="4"/>
  <c r="G2264" i="4" s="1"/>
  <c r="H2265" i="4"/>
  <c r="H2266" i="4"/>
  <c r="G2266" i="4" s="1"/>
  <c r="H2267" i="4"/>
  <c r="G2267" i="4" s="1"/>
  <c r="H2268" i="4"/>
  <c r="G2268" i="4" s="1"/>
  <c r="H2269" i="4"/>
  <c r="G2269" i="4" s="1"/>
  <c r="H2270" i="4"/>
  <c r="H2271" i="4"/>
  <c r="G2271" i="4" s="1"/>
  <c r="H2272" i="4"/>
  <c r="G2272" i="4" s="1"/>
  <c r="H2273" i="4"/>
  <c r="H2274" i="4"/>
  <c r="G2274" i="4" s="1"/>
  <c r="H2275" i="4"/>
  <c r="G2275" i="4" s="1"/>
  <c r="H2276" i="4"/>
  <c r="G2276" i="4" s="1"/>
  <c r="H2277" i="4"/>
  <c r="H2278" i="4"/>
  <c r="H2279" i="4"/>
  <c r="G2279" i="4" s="1"/>
  <c r="H2280" i="4"/>
  <c r="G2280" i="4" s="1"/>
  <c r="H2281" i="4"/>
  <c r="H2282" i="4"/>
  <c r="G2282" i="4" s="1"/>
  <c r="H2283" i="4"/>
  <c r="G2283" i="4" s="1"/>
  <c r="H2284" i="4"/>
  <c r="G2284" i="4" s="1"/>
  <c r="H2285" i="4"/>
  <c r="G2285" i="4" s="1"/>
  <c r="H2286" i="4"/>
  <c r="H2287" i="4"/>
  <c r="H2288" i="4"/>
  <c r="G2288" i="4" s="1"/>
  <c r="H2289" i="4"/>
  <c r="H2290" i="4"/>
  <c r="G2290" i="4" s="1"/>
  <c r="H2291" i="4"/>
  <c r="G2291" i="4" s="1"/>
  <c r="H2292" i="4"/>
  <c r="G2292" i="4" s="1"/>
  <c r="H2293" i="4"/>
  <c r="G2293" i="4" s="1"/>
  <c r="H2294" i="4"/>
  <c r="H2295" i="4"/>
  <c r="G2295" i="4" s="1"/>
  <c r="H2296" i="4"/>
  <c r="G2296" i="4" s="1"/>
  <c r="H2297" i="4"/>
  <c r="H2298" i="4"/>
  <c r="G2298" i="4" s="1"/>
  <c r="H2299" i="4"/>
  <c r="H2300" i="4"/>
  <c r="G2300" i="4" s="1"/>
  <c r="H2301" i="4"/>
  <c r="G2301" i="4" s="1"/>
  <c r="H2302" i="4"/>
  <c r="H2303" i="4"/>
  <c r="G2303" i="4" s="1"/>
  <c r="H2304" i="4"/>
  <c r="G2304" i="4" s="1"/>
  <c r="H2305" i="4"/>
  <c r="H2306" i="4"/>
  <c r="G2306" i="4" s="1"/>
  <c r="H2307" i="4"/>
  <c r="G2307" i="4" s="1"/>
  <c r="H2308" i="4"/>
  <c r="G2308" i="4" s="1"/>
  <c r="H2309" i="4"/>
  <c r="G2309" i="4" s="1"/>
  <c r="H2310" i="4"/>
  <c r="H2311" i="4"/>
  <c r="G2311" i="4" s="1"/>
  <c r="H2312" i="4"/>
  <c r="G2312" i="4" s="1"/>
  <c r="H2313" i="4"/>
  <c r="H2314" i="4"/>
  <c r="G2314" i="4" s="1"/>
  <c r="H2315" i="4"/>
  <c r="G2315" i="4" s="1"/>
  <c r="H2316" i="4"/>
  <c r="G2316" i="4" s="1"/>
  <c r="H2317" i="4"/>
  <c r="G2317" i="4" s="1"/>
  <c r="H2318" i="4"/>
  <c r="H2319" i="4"/>
  <c r="G2319" i="4" s="1"/>
  <c r="H2320" i="4"/>
  <c r="G2320" i="4" s="1"/>
  <c r="H2321" i="4"/>
  <c r="H2322" i="4"/>
  <c r="G2322" i="4" s="1"/>
  <c r="H2323" i="4"/>
  <c r="G2323" i="4" s="1"/>
  <c r="H2324" i="4"/>
  <c r="G2324" i="4" s="1"/>
  <c r="H2325" i="4"/>
  <c r="G2325" i="4" s="1"/>
  <c r="H2326" i="4"/>
  <c r="H2327" i="4"/>
  <c r="H2328" i="4"/>
  <c r="G2328" i="4" s="1"/>
  <c r="H2329" i="4"/>
  <c r="H2330" i="4"/>
  <c r="G2330" i="4" s="1"/>
  <c r="H2331" i="4"/>
  <c r="G2331" i="4" s="1"/>
  <c r="H2332" i="4"/>
  <c r="G2332" i="4" s="1"/>
  <c r="H2333" i="4"/>
  <c r="G2333" i="4" s="1"/>
  <c r="H2334" i="4"/>
  <c r="H2335" i="4"/>
  <c r="G2335" i="4" s="1"/>
  <c r="H2336" i="4"/>
  <c r="G2336" i="4" s="1"/>
  <c r="H2337" i="4"/>
  <c r="H2338" i="4"/>
  <c r="G2338" i="4" s="1"/>
  <c r="H2339" i="4"/>
  <c r="G2339" i="4" s="1"/>
  <c r="H2340" i="4"/>
  <c r="G2340" i="4" s="1"/>
  <c r="H2341" i="4"/>
  <c r="G2341" i="4" s="1"/>
  <c r="H2342" i="4"/>
  <c r="H2343" i="4"/>
  <c r="G2343" i="4" s="1"/>
  <c r="H2344" i="4"/>
  <c r="G2344" i="4" s="1"/>
  <c r="H2345" i="4"/>
  <c r="H2346" i="4"/>
  <c r="G2346" i="4" s="1"/>
  <c r="H2347" i="4"/>
  <c r="G2347" i="4" s="1"/>
  <c r="H2348" i="4"/>
  <c r="G2348" i="4" s="1"/>
  <c r="H2349" i="4"/>
  <c r="G2349" i="4" s="1"/>
  <c r="H2350" i="4"/>
  <c r="H2351" i="4"/>
  <c r="H2352" i="4"/>
  <c r="G2352" i="4" s="1"/>
  <c r="H2353" i="4"/>
  <c r="H2354" i="4"/>
  <c r="G2354" i="4" s="1"/>
  <c r="H2355" i="4"/>
  <c r="G2355" i="4" s="1"/>
  <c r="H2356" i="4"/>
  <c r="G2356" i="4" s="1"/>
  <c r="H2357" i="4"/>
  <c r="G2357" i="4" s="1"/>
  <c r="H2358" i="4"/>
  <c r="H2359" i="4"/>
  <c r="G2359" i="4" s="1"/>
  <c r="H2360" i="4"/>
  <c r="G2360" i="4" s="1"/>
  <c r="H2361" i="4"/>
  <c r="H2362" i="4"/>
  <c r="G2362" i="4" s="1"/>
  <c r="H2363" i="4"/>
  <c r="G2363" i="4" s="1"/>
  <c r="H2364" i="4"/>
  <c r="G2364" i="4" s="1"/>
  <c r="H2365" i="4"/>
  <c r="H2366" i="4"/>
  <c r="H2367" i="4"/>
  <c r="G2367" i="4" s="1"/>
  <c r="H2368" i="4"/>
  <c r="G2368" i="4" s="1"/>
  <c r="H2369" i="4"/>
  <c r="H2370" i="4"/>
  <c r="G2370" i="4" s="1"/>
  <c r="H2371" i="4"/>
  <c r="G2371" i="4" s="1"/>
  <c r="H2372" i="4"/>
  <c r="G2372" i="4" s="1"/>
  <c r="H2373" i="4"/>
  <c r="G2373" i="4" s="1"/>
  <c r="H2374" i="4"/>
  <c r="H2375" i="4"/>
  <c r="G2375" i="4" s="1"/>
  <c r="H2376" i="4"/>
  <c r="G2376" i="4" s="1"/>
  <c r="H2377" i="4"/>
  <c r="H2378" i="4"/>
  <c r="G2378" i="4" s="1"/>
  <c r="H2379" i="4"/>
  <c r="G2379" i="4" s="1"/>
  <c r="H2380" i="4"/>
  <c r="G2380" i="4" s="1"/>
  <c r="H2381" i="4"/>
  <c r="G2381" i="4" s="1"/>
  <c r="H2382" i="4"/>
  <c r="H2383" i="4"/>
  <c r="G2383" i="4" s="1"/>
  <c r="H2384" i="4"/>
  <c r="G2384" i="4" s="1"/>
  <c r="H2385" i="4"/>
  <c r="H2386" i="4"/>
  <c r="G2386" i="4" s="1"/>
  <c r="H2387" i="4"/>
  <c r="G2387" i="4" s="1"/>
  <c r="H2388" i="4"/>
  <c r="G2388" i="4" s="1"/>
  <c r="H2389" i="4"/>
  <c r="G2389" i="4" s="1"/>
  <c r="H2390" i="4"/>
  <c r="H2391" i="4"/>
  <c r="H2392" i="4"/>
  <c r="G2392" i="4" s="1"/>
  <c r="H2393" i="4"/>
  <c r="H2394" i="4"/>
  <c r="G2394" i="4" s="1"/>
  <c r="H2395" i="4"/>
  <c r="G2395" i="4" s="1"/>
  <c r="H2396" i="4"/>
  <c r="G2396" i="4" s="1"/>
  <c r="H2397" i="4"/>
  <c r="G2397" i="4" s="1"/>
  <c r="H2398" i="4"/>
  <c r="H2399" i="4"/>
  <c r="G2399" i="4" s="1"/>
  <c r="H2400" i="4"/>
  <c r="G2400" i="4" s="1"/>
  <c r="H2401" i="4"/>
  <c r="H2402" i="4"/>
  <c r="G2402" i="4" s="1"/>
  <c r="H2403" i="4"/>
  <c r="H2404" i="4"/>
  <c r="G2404" i="4" s="1"/>
  <c r="H2405" i="4"/>
  <c r="G2405" i="4" s="1"/>
  <c r="H2406" i="4"/>
  <c r="H2407" i="4"/>
  <c r="G2407" i="4" s="1"/>
  <c r="H2408" i="4"/>
  <c r="G2408" i="4" s="1"/>
  <c r="H2409" i="4"/>
  <c r="H2410" i="4"/>
  <c r="G2410" i="4" s="1"/>
  <c r="H2411" i="4"/>
  <c r="G2411" i="4" s="1"/>
  <c r="H2412" i="4"/>
  <c r="G2412" i="4" s="1"/>
  <c r="H2413" i="4"/>
  <c r="G2413" i="4" s="1"/>
  <c r="H2414" i="4"/>
  <c r="H2415" i="4"/>
  <c r="H2416" i="4"/>
  <c r="G2416" i="4" s="1"/>
  <c r="H2417" i="4"/>
  <c r="H2418" i="4"/>
  <c r="G2418" i="4" s="1"/>
  <c r="H2419" i="4"/>
  <c r="G2419" i="4" s="1"/>
  <c r="H2420" i="4"/>
  <c r="G2420" i="4" s="1"/>
  <c r="H2421" i="4"/>
  <c r="H2422" i="4"/>
  <c r="H2423" i="4"/>
  <c r="G2423" i="4" s="1"/>
  <c r="H2424" i="4"/>
  <c r="G2424" i="4" s="1"/>
  <c r="H2425" i="4"/>
  <c r="H2426" i="4"/>
  <c r="G2426" i="4" s="1"/>
  <c r="H2427" i="4"/>
  <c r="H2428" i="4"/>
  <c r="G2428" i="4" s="1"/>
  <c r="H2429" i="4"/>
  <c r="G2429" i="4" s="1"/>
  <c r="H2430" i="4"/>
  <c r="H2431" i="4"/>
  <c r="G2431" i="4" s="1"/>
  <c r="H2432" i="4"/>
  <c r="G2432" i="4" s="1"/>
  <c r="H2433" i="4"/>
  <c r="H2434" i="4"/>
  <c r="G2434" i="4" s="1"/>
  <c r="H2435" i="4"/>
  <c r="G2435" i="4" s="1"/>
  <c r="H2436" i="4"/>
  <c r="G2436" i="4" s="1"/>
  <c r="H2437" i="4"/>
  <c r="H2438" i="4"/>
  <c r="H2439" i="4"/>
  <c r="G2439" i="4" s="1"/>
  <c r="H2440" i="4"/>
  <c r="G2440" i="4" s="1"/>
  <c r="H2441" i="4"/>
  <c r="H2442" i="4"/>
  <c r="G2442" i="4" s="1"/>
  <c r="H2443" i="4"/>
  <c r="G2443" i="4" s="1"/>
  <c r="H2444" i="4"/>
  <c r="G2444" i="4" s="1"/>
  <c r="H2445" i="4"/>
  <c r="G2445" i="4" s="1"/>
  <c r="H2446" i="4"/>
  <c r="H2447" i="4"/>
  <c r="G2447" i="4" s="1"/>
  <c r="H2448" i="4"/>
  <c r="G2448" i="4" s="1"/>
  <c r="H2449" i="4"/>
  <c r="H2450" i="4"/>
  <c r="G2450" i="4" s="1"/>
  <c r="H2451" i="4"/>
  <c r="G2451" i="4" s="1"/>
  <c r="H2452" i="4"/>
  <c r="G2452" i="4" s="1"/>
  <c r="H2453" i="4"/>
  <c r="G2453" i="4" s="1"/>
  <c r="H2454" i="4"/>
  <c r="H2455" i="4"/>
  <c r="G2455" i="4" s="1"/>
  <c r="H2456" i="4"/>
  <c r="G2456" i="4" s="1"/>
  <c r="H2457" i="4"/>
  <c r="H2458" i="4"/>
  <c r="G2458" i="4" s="1"/>
  <c r="H2459" i="4"/>
  <c r="G2459" i="4" s="1"/>
  <c r="H2460" i="4"/>
  <c r="G2460" i="4" s="1"/>
  <c r="H2461" i="4"/>
  <c r="G2461" i="4" s="1"/>
  <c r="H2462" i="4"/>
  <c r="H2463" i="4"/>
  <c r="G2463" i="4" s="1"/>
  <c r="H2464" i="4"/>
  <c r="G2464" i="4" s="1"/>
  <c r="H2465" i="4"/>
  <c r="H2466" i="4"/>
  <c r="G2466" i="4" s="1"/>
  <c r="H2467" i="4"/>
  <c r="H2468" i="4"/>
  <c r="G2468" i="4" s="1"/>
  <c r="H2469" i="4"/>
  <c r="G2469" i="4" s="1"/>
  <c r="H2470" i="4"/>
  <c r="H2471" i="4"/>
  <c r="G2471" i="4" s="1"/>
  <c r="H2472" i="4"/>
  <c r="G2472" i="4" s="1"/>
  <c r="H2473" i="4"/>
  <c r="H2474" i="4"/>
  <c r="G2474" i="4" s="1"/>
  <c r="H2475" i="4"/>
  <c r="G2475" i="4" s="1"/>
  <c r="H2476" i="4"/>
  <c r="G2476" i="4" s="1"/>
  <c r="H2477" i="4"/>
  <c r="G2477" i="4" s="1"/>
  <c r="H2478" i="4"/>
  <c r="H2479" i="4"/>
  <c r="G2479" i="4" s="1"/>
  <c r="H2480" i="4"/>
  <c r="G2480" i="4" s="1"/>
  <c r="H2481" i="4"/>
  <c r="H2482" i="4"/>
  <c r="G2482" i="4" s="1"/>
  <c r="H2483" i="4"/>
  <c r="G2483" i="4" s="1"/>
  <c r="H2484" i="4"/>
  <c r="G2484" i="4" s="1"/>
  <c r="H2485" i="4"/>
  <c r="H2486" i="4"/>
  <c r="H2487" i="4"/>
  <c r="G2487" i="4" s="1"/>
  <c r="H2488" i="4"/>
  <c r="G2488" i="4" s="1"/>
  <c r="H2489" i="4"/>
  <c r="H2490" i="4"/>
  <c r="G2490" i="4" s="1"/>
  <c r="H2491" i="4"/>
  <c r="H2492" i="4"/>
  <c r="G2492" i="4" s="1"/>
  <c r="H2493" i="4"/>
  <c r="G2493" i="4" s="1"/>
  <c r="H2494" i="4"/>
  <c r="H2495" i="4"/>
  <c r="G2495" i="4" s="1"/>
  <c r="H2496" i="4"/>
  <c r="G2496" i="4" s="1"/>
  <c r="H2497" i="4"/>
  <c r="H2498" i="4"/>
  <c r="G2498" i="4" s="1"/>
  <c r="H2499" i="4"/>
  <c r="G2499" i="4" s="1"/>
  <c r="H2500" i="4"/>
  <c r="G2500" i="4" s="1"/>
  <c r="H2501" i="4"/>
  <c r="H2502" i="4"/>
  <c r="H2503" i="4"/>
  <c r="G2503" i="4" s="1"/>
  <c r="H2504" i="4"/>
  <c r="G2504" i="4" s="1"/>
  <c r="H2505" i="4"/>
  <c r="H2506" i="4"/>
  <c r="G2506" i="4" s="1"/>
  <c r="H2507" i="4"/>
  <c r="G2507" i="4" s="1"/>
  <c r="H2508" i="4"/>
  <c r="G2508" i="4" s="1"/>
  <c r="H2509" i="4"/>
  <c r="G2509" i="4" s="1"/>
  <c r="H2510" i="4"/>
  <c r="H2511" i="4"/>
  <c r="G2511" i="4" s="1"/>
  <c r="H2512" i="4"/>
  <c r="G2512" i="4" s="1"/>
  <c r="H2513" i="4"/>
  <c r="H2514" i="4"/>
  <c r="G2514" i="4" s="1"/>
  <c r="H2515" i="4"/>
  <c r="G2515" i="4" s="1"/>
  <c r="H2516" i="4"/>
  <c r="G2516" i="4" s="1"/>
  <c r="H2517" i="4"/>
  <c r="G2517" i="4" s="1"/>
  <c r="H2518" i="4"/>
  <c r="H2519" i="4"/>
  <c r="H2520" i="4"/>
  <c r="G2520" i="4" s="1"/>
  <c r="H2521" i="4"/>
  <c r="H2522" i="4"/>
  <c r="G2522" i="4" s="1"/>
  <c r="H2523" i="4"/>
  <c r="G2523" i="4" s="1"/>
  <c r="H2524" i="4"/>
  <c r="G2524" i="4" s="1"/>
  <c r="H2525" i="4"/>
  <c r="G2525" i="4" s="1"/>
  <c r="H2526" i="4"/>
  <c r="H2527" i="4"/>
  <c r="G2527" i="4" s="1"/>
  <c r="H2528" i="4"/>
  <c r="G2528" i="4" s="1"/>
  <c r="H2529" i="4"/>
  <c r="H2530" i="4"/>
  <c r="G2530" i="4" s="1"/>
  <c r="H2531" i="4"/>
  <c r="H2532" i="4"/>
  <c r="G2532" i="4" s="1"/>
  <c r="H2533" i="4"/>
  <c r="G2533" i="4" s="1"/>
  <c r="H2534" i="4"/>
  <c r="H2535" i="4"/>
  <c r="G2535" i="4" s="1"/>
  <c r="H2536" i="4"/>
  <c r="G2536" i="4" s="1"/>
  <c r="H2537" i="4"/>
  <c r="H2538" i="4"/>
  <c r="G2538" i="4" s="1"/>
  <c r="H2539" i="4"/>
  <c r="G2539" i="4" s="1"/>
  <c r="H2540" i="4"/>
  <c r="G2540" i="4" s="1"/>
  <c r="H2541" i="4"/>
  <c r="G2541" i="4" s="1"/>
  <c r="H2542" i="4"/>
  <c r="H2543" i="4"/>
  <c r="H2544" i="4"/>
  <c r="G2544" i="4" s="1"/>
  <c r="H2545" i="4"/>
  <c r="H2546" i="4"/>
  <c r="G2546" i="4" s="1"/>
  <c r="H2547" i="4"/>
  <c r="G2547" i="4" s="1"/>
  <c r="H2548" i="4"/>
  <c r="G2548" i="4" s="1"/>
  <c r="H2549" i="4"/>
  <c r="G2549" i="4" s="1"/>
  <c r="H2550" i="4"/>
  <c r="H2551" i="4"/>
  <c r="G2551" i="4" s="1"/>
  <c r="H2552" i="4"/>
  <c r="G2552" i="4" s="1"/>
  <c r="H2553" i="4"/>
  <c r="H2554" i="4"/>
  <c r="G2554" i="4" s="1"/>
  <c r="H2555" i="4"/>
  <c r="H2556" i="4"/>
  <c r="G2556" i="4" s="1"/>
  <c r="H2557" i="4"/>
  <c r="G2557" i="4" s="1"/>
  <c r="H2558" i="4"/>
  <c r="H2559" i="4"/>
  <c r="G2559" i="4" s="1"/>
  <c r="H2560" i="4"/>
  <c r="G2560" i="4" s="1"/>
  <c r="H2561" i="4"/>
  <c r="H2562" i="4"/>
  <c r="G2562" i="4" s="1"/>
  <c r="H2563" i="4"/>
  <c r="G2563" i="4" s="1"/>
  <c r="H2564" i="4"/>
  <c r="G2564" i="4" s="1"/>
  <c r="H2565" i="4"/>
  <c r="G2565" i="4" s="1"/>
  <c r="H2566" i="4"/>
  <c r="H2567" i="4"/>
  <c r="G2567" i="4" s="1"/>
  <c r="H2568" i="4"/>
  <c r="G2568" i="4" s="1"/>
  <c r="H2569" i="4"/>
  <c r="H2570" i="4"/>
  <c r="G2570" i="4" s="1"/>
  <c r="H2571" i="4"/>
  <c r="G2571" i="4" s="1"/>
  <c r="H2572" i="4"/>
  <c r="G2572" i="4" s="1"/>
  <c r="H2573" i="4"/>
  <c r="G2573" i="4" s="1"/>
  <c r="H2574" i="4"/>
  <c r="H2575" i="4"/>
  <c r="G2575" i="4" s="1"/>
  <c r="H2576" i="4"/>
  <c r="G2576" i="4" s="1"/>
  <c r="H2577" i="4"/>
  <c r="H2578" i="4"/>
  <c r="H2579" i="4"/>
  <c r="G2579" i="4" s="1"/>
  <c r="H2580" i="4"/>
  <c r="G2580" i="4" s="1"/>
  <c r="H2581" i="4"/>
  <c r="H2582" i="4"/>
  <c r="H2583" i="4"/>
  <c r="H2584" i="4"/>
  <c r="G2584" i="4" s="1"/>
  <c r="H2585" i="4"/>
  <c r="H2586" i="4"/>
  <c r="G2586" i="4" s="1"/>
  <c r="H2587" i="4"/>
  <c r="G2587" i="4" s="1"/>
  <c r="H2588" i="4"/>
  <c r="G2588" i="4" s="1"/>
  <c r="H2589" i="4"/>
  <c r="G2589" i="4" s="1"/>
  <c r="H2590" i="4"/>
  <c r="H2591" i="4"/>
  <c r="G2591" i="4" s="1"/>
  <c r="H2592" i="4"/>
  <c r="G2592" i="4" s="1"/>
  <c r="H2593" i="4"/>
  <c r="H2594" i="4"/>
  <c r="G2594" i="4" s="1"/>
  <c r="H2595" i="4"/>
  <c r="G2595" i="4" s="1"/>
  <c r="H2596" i="4"/>
  <c r="G2596" i="4" s="1"/>
  <c r="H2597" i="4"/>
  <c r="H2598" i="4"/>
  <c r="H2599" i="4"/>
  <c r="G2599" i="4" s="1"/>
  <c r="H2600" i="4"/>
  <c r="G2600" i="4" s="1"/>
  <c r="H2601" i="4"/>
  <c r="H2602" i="4"/>
  <c r="G2602" i="4" s="1"/>
  <c r="H2603" i="4"/>
  <c r="G2603" i="4" s="1"/>
  <c r="H2604" i="4"/>
  <c r="G2604" i="4" s="1"/>
  <c r="H2605" i="4"/>
  <c r="G2605" i="4" s="1"/>
  <c r="H2606" i="4"/>
  <c r="H2607" i="4"/>
  <c r="H2608" i="4"/>
  <c r="G2608" i="4" s="1"/>
  <c r="H2609" i="4"/>
  <c r="H2610" i="4"/>
  <c r="G2610" i="4" s="1"/>
  <c r="H2611" i="4"/>
  <c r="G2611" i="4" s="1"/>
  <c r="H2612" i="4"/>
  <c r="G2612" i="4" s="1"/>
  <c r="H2613" i="4"/>
  <c r="H2614" i="4"/>
  <c r="H2615" i="4"/>
  <c r="G2615" i="4" s="1"/>
  <c r="H2616" i="4"/>
  <c r="G2616" i="4" s="1"/>
  <c r="H2617" i="4"/>
  <c r="H2618" i="4"/>
  <c r="G2618" i="4" s="1"/>
  <c r="H2619" i="4"/>
  <c r="H2620" i="4"/>
  <c r="G2620" i="4" s="1"/>
  <c r="H2621" i="4"/>
  <c r="G2621" i="4" s="1"/>
  <c r="H2622" i="4"/>
  <c r="H2623" i="4"/>
  <c r="G2623" i="4" s="1"/>
  <c r="H2624" i="4"/>
  <c r="G2624" i="4" s="1"/>
  <c r="H2625" i="4"/>
  <c r="H2626" i="4"/>
  <c r="G2626" i="4" s="1"/>
  <c r="H2627" i="4"/>
  <c r="G2627" i="4" s="1"/>
  <c r="H2628" i="4"/>
  <c r="G2628" i="4" s="1"/>
  <c r="H2629" i="4"/>
  <c r="H2630" i="4"/>
  <c r="H2631" i="4"/>
  <c r="G2631" i="4" s="1"/>
  <c r="H2632" i="4"/>
  <c r="G2632" i="4" s="1"/>
  <c r="H2633" i="4"/>
  <c r="H2634" i="4"/>
  <c r="G2634" i="4" s="1"/>
  <c r="H2635" i="4"/>
  <c r="G2635" i="4" s="1"/>
  <c r="H2636" i="4"/>
  <c r="G2636" i="4" s="1"/>
  <c r="H2637" i="4"/>
  <c r="G2637" i="4" s="1"/>
  <c r="H2638" i="4"/>
  <c r="H2639" i="4"/>
  <c r="G2639" i="4" s="1"/>
  <c r="H2640" i="4"/>
  <c r="G2640" i="4" s="1"/>
  <c r="H2641" i="4"/>
  <c r="H2642" i="4"/>
  <c r="G2642" i="4" s="1"/>
  <c r="H2643" i="4"/>
  <c r="G2643" i="4" s="1"/>
  <c r="H2644" i="4"/>
  <c r="G2644" i="4" s="1"/>
  <c r="H2645" i="4"/>
  <c r="H2646" i="4"/>
  <c r="H2647" i="4"/>
  <c r="H2648" i="4"/>
  <c r="G2648" i="4" s="1"/>
  <c r="H2649" i="4"/>
  <c r="H2650" i="4"/>
  <c r="G2650" i="4" s="1"/>
  <c r="H2651" i="4"/>
  <c r="G2651" i="4" s="1"/>
  <c r="H2652" i="4"/>
  <c r="G2652" i="4" s="1"/>
  <c r="H2653" i="4"/>
  <c r="G2653" i="4" s="1"/>
  <c r="H2654" i="4"/>
  <c r="H2655" i="4"/>
  <c r="G2655" i="4" s="1"/>
  <c r="H2656" i="4"/>
  <c r="G2656" i="4" s="1"/>
  <c r="H2657" i="4"/>
  <c r="H2658" i="4"/>
  <c r="G2658" i="4" s="1"/>
  <c r="H2659" i="4"/>
  <c r="G2659" i="4" s="1"/>
  <c r="H2660" i="4"/>
  <c r="G2660" i="4" s="1"/>
  <c r="H2661" i="4"/>
  <c r="H2662" i="4"/>
  <c r="H2663" i="4"/>
  <c r="G2663" i="4" s="1"/>
  <c r="H2664" i="4"/>
  <c r="G2664" i="4" s="1"/>
  <c r="H2665" i="4"/>
  <c r="H2666" i="4"/>
  <c r="G2666" i="4" s="1"/>
  <c r="H2667" i="4"/>
  <c r="G2667" i="4" s="1"/>
  <c r="H2668" i="4"/>
  <c r="G2668" i="4" s="1"/>
  <c r="H2669" i="4"/>
  <c r="G2669" i="4" s="1"/>
  <c r="H2670" i="4"/>
  <c r="H2671" i="4"/>
  <c r="H2672" i="4"/>
  <c r="G2672" i="4" s="1"/>
  <c r="H2673" i="4"/>
  <c r="H2674" i="4"/>
  <c r="G2674" i="4" s="1"/>
  <c r="H2675" i="4"/>
  <c r="G2675" i="4" s="1"/>
  <c r="H2676" i="4"/>
  <c r="G2676" i="4" s="1"/>
  <c r="H2677" i="4"/>
  <c r="G2677" i="4" s="1"/>
  <c r="H2678" i="4"/>
  <c r="H2679" i="4"/>
  <c r="G2679" i="4" s="1"/>
  <c r="H2680" i="4"/>
  <c r="G2680" i="4" s="1"/>
  <c r="H2681" i="4"/>
  <c r="H2682" i="4"/>
  <c r="G2682" i="4" s="1"/>
  <c r="H2683" i="4"/>
  <c r="H2684" i="4"/>
  <c r="G2684" i="4" s="1"/>
  <c r="H2685" i="4"/>
  <c r="H2686" i="4"/>
  <c r="H2687" i="4"/>
  <c r="G2687" i="4" s="1"/>
  <c r="H2688" i="4"/>
  <c r="G2688" i="4" s="1"/>
  <c r="H2689" i="4"/>
  <c r="H2690" i="4"/>
  <c r="G2690" i="4" s="1"/>
  <c r="H2691" i="4"/>
  <c r="G2691" i="4" s="1"/>
  <c r="H2692" i="4"/>
  <c r="G2692" i="4" s="1"/>
  <c r="H2693" i="4"/>
  <c r="G2693" i="4" s="1"/>
  <c r="H2694" i="4"/>
  <c r="H2695" i="4"/>
  <c r="G2695" i="4" s="1"/>
  <c r="H2696" i="4"/>
  <c r="G2696" i="4" s="1"/>
  <c r="H2697" i="4"/>
  <c r="H2698" i="4"/>
  <c r="G2698" i="4" s="1"/>
  <c r="H2699" i="4"/>
  <c r="G2699" i="4" s="1"/>
  <c r="H2700" i="4"/>
  <c r="G2700" i="4" s="1"/>
  <c r="H2701" i="4"/>
  <c r="G2701" i="4" s="1"/>
  <c r="H2702" i="4"/>
  <c r="H2703" i="4"/>
  <c r="G2703" i="4" s="1"/>
  <c r="H2704" i="4"/>
  <c r="G2704" i="4" s="1"/>
  <c r="H2705" i="4"/>
  <c r="H2706" i="4"/>
  <c r="G2706" i="4" s="1"/>
  <c r="H2707" i="4"/>
  <c r="G2707" i="4" s="1"/>
  <c r="H2708" i="4"/>
  <c r="G2708" i="4" s="1"/>
  <c r="H2709" i="4"/>
  <c r="G2709" i="4" s="1"/>
  <c r="H2710" i="4"/>
  <c r="H2711" i="4"/>
  <c r="H2712" i="4"/>
  <c r="G2712" i="4" s="1"/>
  <c r="H2713" i="4"/>
  <c r="H2714" i="4"/>
  <c r="G2714" i="4" s="1"/>
  <c r="H2715" i="4"/>
  <c r="G2715" i="4" s="1"/>
  <c r="H2716" i="4"/>
  <c r="G2716" i="4" s="1"/>
  <c r="H2717" i="4"/>
  <c r="G2717" i="4" s="1"/>
  <c r="H2718" i="4"/>
  <c r="H2719" i="4"/>
  <c r="G2719" i="4" s="1"/>
  <c r="H2720" i="4"/>
  <c r="G2720" i="4" s="1"/>
  <c r="H2721" i="4"/>
  <c r="H2722" i="4"/>
  <c r="G2722" i="4" s="1"/>
  <c r="H2723" i="4"/>
  <c r="H2724" i="4"/>
  <c r="G2724" i="4" s="1"/>
  <c r="H2725" i="4"/>
  <c r="G2725" i="4" s="1"/>
  <c r="H2726" i="4"/>
  <c r="H2727" i="4"/>
  <c r="G2727" i="4" s="1"/>
  <c r="H2728" i="4"/>
  <c r="G2728" i="4" s="1"/>
  <c r="H2729" i="4"/>
  <c r="H2730" i="4"/>
  <c r="G2730" i="4" s="1"/>
  <c r="H2731" i="4"/>
  <c r="G2731" i="4" s="1"/>
  <c r="H2732" i="4"/>
  <c r="G2732" i="4" s="1"/>
  <c r="H2733" i="4"/>
  <c r="G2733" i="4" s="1"/>
  <c r="H2734" i="4"/>
  <c r="H2735" i="4"/>
  <c r="H2736" i="4"/>
  <c r="G2736" i="4" s="1"/>
  <c r="H2737" i="4"/>
  <c r="H2738" i="4"/>
  <c r="G2738" i="4" s="1"/>
  <c r="H2739" i="4"/>
  <c r="G2739" i="4" s="1"/>
  <c r="H2740" i="4"/>
  <c r="G2740" i="4" s="1"/>
  <c r="H2741" i="4"/>
  <c r="G2741" i="4" s="1"/>
  <c r="H2742" i="4"/>
  <c r="H2743" i="4"/>
  <c r="G2743" i="4" s="1"/>
  <c r="H2744" i="4"/>
  <c r="G2744" i="4" s="1"/>
  <c r="H2745" i="4"/>
  <c r="H2746" i="4"/>
  <c r="G2746" i="4" s="1"/>
  <c r="H2747" i="4"/>
  <c r="H2748" i="4"/>
  <c r="G2748" i="4" s="1"/>
  <c r="H2749" i="4"/>
  <c r="H2750" i="4"/>
  <c r="H2751" i="4"/>
  <c r="G2751" i="4" s="1"/>
  <c r="H2752" i="4"/>
  <c r="G2752" i="4" s="1"/>
  <c r="H2753" i="4"/>
  <c r="H2754" i="4"/>
  <c r="G2754" i="4" s="1"/>
  <c r="H2755" i="4"/>
  <c r="G2755" i="4" s="1"/>
  <c r="H2756" i="4"/>
  <c r="G2756" i="4" s="1"/>
  <c r="H2757" i="4"/>
  <c r="G2757" i="4" s="1"/>
  <c r="H2758" i="4"/>
  <c r="H2759" i="4"/>
  <c r="G2759" i="4" s="1"/>
  <c r="H2760" i="4"/>
  <c r="G2760" i="4" s="1"/>
  <c r="H2761" i="4"/>
  <c r="H2762" i="4"/>
  <c r="G2762" i="4" s="1"/>
  <c r="H2763" i="4"/>
  <c r="G2763" i="4" s="1"/>
  <c r="H2764" i="4"/>
  <c r="G2764" i="4" s="1"/>
  <c r="H2765" i="4"/>
  <c r="G2765" i="4" s="1"/>
  <c r="H2766" i="4"/>
  <c r="H2767" i="4"/>
  <c r="G2767" i="4" s="1"/>
  <c r="H2768" i="4"/>
  <c r="G2768" i="4" s="1"/>
  <c r="H2769" i="4"/>
  <c r="H2770" i="4"/>
  <c r="G2770" i="4" s="1"/>
  <c r="H2771" i="4"/>
  <c r="G2771" i="4" s="1"/>
  <c r="H2772" i="4"/>
  <c r="G2772" i="4" s="1"/>
  <c r="H2773" i="4"/>
  <c r="H2774" i="4"/>
  <c r="H2775" i="4"/>
  <c r="G2775" i="4" s="1"/>
  <c r="H2776" i="4"/>
  <c r="G2776" i="4" s="1"/>
  <c r="H2777" i="4"/>
  <c r="H2778" i="4"/>
  <c r="G2778" i="4" s="1"/>
  <c r="H2779" i="4"/>
  <c r="G2779" i="4" s="1"/>
  <c r="H2780" i="4"/>
  <c r="G2780" i="4" s="1"/>
  <c r="H2781" i="4"/>
  <c r="G2781" i="4" s="1"/>
  <c r="H2782" i="4"/>
  <c r="H2783" i="4"/>
  <c r="G2783" i="4" s="1"/>
  <c r="H2784" i="4"/>
  <c r="G2784" i="4" s="1"/>
  <c r="H2785" i="4"/>
  <c r="H2786" i="4"/>
  <c r="G2786" i="4" s="1"/>
  <c r="H2787" i="4"/>
  <c r="H2788" i="4"/>
  <c r="G2788" i="4" s="1"/>
  <c r="H2789" i="4"/>
  <c r="H2790" i="4"/>
  <c r="H2791" i="4"/>
  <c r="G2791" i="4" s="1"/>
  <c r="H2792" i="4"/>
  <c r="G2792" i="4" s="1"/>
  <c r="H2793" i="4"/>
  <c r="H2794" i="4"/>
  <c r="G2794" i="4" s="1"/>
  <c r="H2795" i="4"/>
  <c r="G2795" i="4" s="1"/>
  <c r="H2796" i="4"/>
  <c r="G2796" i="4" s="1"/>
  <c r="H2797" i="4"/>
  <c r="G2797" i="4" s="1"/>
  <c r="H2798" i="4"/>
  <c r="H2799" i="4"/>
  <c r="H2800" i="4"/>
  <c r="G2800" i="4" s="1"/>
  <c r="H2801" i="4"/>
  <c r="H2802" i="4"/>
  <c r="G2802" i="4" s="1"/>
  <c r="H2803" i="4"/>
  <c r="G2803" i="4" s="1"/>
  <c r="H2804" i="4"/>
  <c r="G2804" i="4" s="1"/>
  <c r="H2805" i="4"/>
  <c r="G2805" i="4" s="1"/>
  <c r="H2806" i="4"/>
  <c r="H2807" i="4"/>
  <c r="G2807" i="4" s="1"/>
  <c r="H2808" i="4"/>
  <c r="G2808" i="4" s="1"/>
  <c r="H2809" i="4"/>
  <c r="H2810" i="4"/>
  <c r="G2810" i="4" s="1"/>
  <c r="H2811" i="4"/>
  <c r="H2812" i="4"/>
  <c r="G2812" i="4" s="1"/>
  <c r="H2813" i="4"/>
  <c r="G2813" i="4" s="1"/>
  <c r="H2814" i="4"/>
  <c r="H2815" i="4"/>
  <c r="G2815" i="4" s="1"/>
  <c r="H2816" i="4"/>
  <c r="G2816" i="4" s="1"/>
  <c r="H2817" i="4"/>
  <c r="H2818" i="4"/>
  <c r="G2818" i="4" s="1"/>
  <c r="H2819" i="4"/>
  <c r="G2819" i="4" s="1"/>
  <c r="H2820" i="4"/>
  <c r="G2820" i="4" s="1"/>
  <c r="H2821" i="4"/>
  <c r="H2822" i="4"/>
  <c r="H2823" i="4"/>
  <c r="G2823" i="4" s="1"/>
  <c r="H2824" i="4"/>
  <c r="G2824" i="4" s="1"/>
  <c r="H2825" i="4"/>
  <c r="H2826" i="4"/>
  <c r="G2826" i="4" s="1"/>
  <c r="H2827" i="4"/>
  <c r="G2827" i="4" s="1"/>
  <c r="H2828" i="4"/>
  <c r="G2828" i="4" s="1"/>
  <c r="H2829" i="4"/>
  <c r="G2829" i="4" s="1"/>
  <c r="H2830" i="4"/>
  <c r="H2831" i="4"/>
  <c r="G2831" i="4" s="1"/>
  <c r="H2832" i="4"/>
  <c r="G2832" i="4" s="1"/>
  <c r="H2833" i="4"/>
  <c r="H2834" i="4"/>
  <c r="G2834" i="4" s="1"/>
  <c r="H2835" i="4"/>
  <c r="G2835" i="4" s="1"/>
  <c r="H2836" i="4"/>
  <c r="G2836" i="4" s="1"/>
  <c r="H2837" i="4"/>
  <c r="H2838" i="4"/>
  <c r="H2839" i="4"/>
  <c r="G2839" i="4" s="1"/>
  <c r="H2840" i="4"/>
  <c r="G2840" i="4" s="1"/>
  <c r="H2841" i="4"/>
  <c r="H2842" i="4"/>
  <c r="G2842" i="4" s="1"/>
  <c r="H2843" i="4"/>
  <c r="G2843" i="4" s="1"/>
  <c r="H2844" i="4"/>
  <c r="G2844" i="4" s="1"/>
  <c r="H2845" i="4"/>
  <c r="G2845" i="4" s="1"/>
  <c r="H2846" i="4"/>
  <c r="H2847" i="4"/>
  <c r="G2847" i="4" s="1"/>
  <c r="H2848" i="4"/>
  <c r="G2848" i="4" s="1"/>
  <c r="H2849" i="4"/>
  <c r="H2850" i="4"/>
  <c r="G2850" i="4" s="1"/>
  <c r="H2851" i="4"/>
  <c r="H2852" i="4"/>
  <c r="G2852" i="4" s="1"/>
  <c r="H2853" i="4"/>
  <c r="H2854" i="4"/>
  <c r="H2855" i="4"/>
  <c r="G2855" i="4" s="1"/>
  <c r="H2856" i="4"/>
  <c r="G2856" i="4" s="1"/>
  <c r="H2857" i="4"/>
  <c r="H2858" i="4"/>
  <c r="G2858" i="4" s="1"/>
  <c r="H2859" i="4"/>
  <c r="G2859" i="4" s="1"/>
  <c r="H2860" i="4"/>
  <c r="G2860" i="4" s="1"/>
  <c r="H2861" i="4"/>
  <c r="G2861" i="4" s="1"/>
  <c r="H2862" i="4"/>
  <c r="H2863" i="4"/>
  <c r="H2864" i="4"/>
  <c r="G2864" i="4" s="1"/>
  <c r="H2865" i="4"/>
  <c r="H2866" i="4"/>
  <c r="G2866" i="4" s="1"/>
  <c r="H2867" i="4"/>
  <c r="G2867" i="4" s="1"/>
  <c r="H2868" i="4"/>
  <c r="G2868" i="4" s="1"/>
  <c r="H2869" i="4"/>
  <c r="G2869" i="4" s="1"/>
  <c r="H2870" i="4"/>
  <c r="H2871" i="4"/>
  <c r="G2871" i="4" s="1"/>
  <c r="H2872" i="4"/>
  <c r="G2872" i="4" s="1"/>
  <c r="H2873" i="4"/>
  <c r="H2874" i="4"/>
  <c r="G2874" i="4" s="1"/>
  <c r="H2875" i="4"/>
  <c r="H2876" i="4"/>
  <c r="G2876" i="4" s="1"/>
  <c r="H2877" i="4"/>
  <c r="G2877" i="4" s="1"/>
  <c r="H2878" i="4"/>
  <c r="H2879" i="4"/>
  <c r="G2879" i="4" s="1"/>
  <c r="H2880" i="4"/>
  <c r="G2880" i="4" s="1"/>
  <c r="H2881" i="4"/>
  <c r="H2882" i="4"/>
  <c r="G2882" i="4" s="1"/>
  <c r="H2883" i="4"/>
  <c r="G2883" i="4" s="1"/>
  <c r="H2884" i="4"/>
  <c r="G2884" i="4" s="1"/>
  <c r="H2885" i="4"/>
  <c r="H2886" i="4"/>
  <c r="H2887" i="4"/>
  <c r="G2887" i="4" s="1"/>
  <c r="H2888" i="4"/>
  <c r="G2888" i="4" s="1"/>
  <c r="H2889" i="4"/>
  <c r="H2890" i="4"/>
  <c r="G2890" i="4" s="1"/>
  <c r="H2891" i="4"/>
  <c r="G2891" i="4" s="1"/>
  <c r="H2892" i="4"/>
  <c r="G2892" i="4" s="1"/>
  <c r="H2893" i="4"/>
  <c r="G2893" i="4" s="1"/>
  <c r="H2894" i="4"/>
  <c r="H2895" i="4"/>
  <c r="G2895" i="4" s="1"/>
  <c r="H2896" i="4"/>
  <c r="G2896" i="4" s="1"/>
  <c r="H2897" i="4"/>
  <c r="H2898" i="4"/>
  <c r="G2898" i="4" s="1"/>
  <c r="H2899" i="4"/>
  <c r="G2899" i="4" s="1"/>
  <c r="H2900" i="4"/>
  <c r="G2900" i="4" s="1"/>
  <c r="H2901" i="4"/>
  <c r="H2902" i="4"/>
  <c r="H2903" i="4"/>
  <c r="G2903" i="4" s="1"/>
  <c r="H2904" i="4"/>
  <c r="G2904" i="4" s="1"/>
  <c r="H2905" i="4"/>
  <c r="H2906" i="4"/>
  <c r="G2906" i="4" s="1"/>
  <c r="H2907" i="4"/>
  <c r="G2907" i="4" s="1"/>
  <c r="H2908" i="4"/>
  <c r="G2908" i="4" s="1"/>
  <c r="H2909" i="4"/>
  <c r="G2909" i="4" s="1"/>
  <c r="H2910" i="4"/>
  <c r="H2911" i="4"/>
  <c r="G2911" i="4" s="1"/>
  <c r="H2912" i="4"/>
  <c r="G2912" i="4" s="1"/>
  <c r="H2913" i="4"/>
  <c r="H2914" i="4"/>
  <c r="G2914" i="4" s="1"/>
  <c r="H2915" i="4"/>
  <c r="H2916" i="4"/>
  <c r="G2916" i="4" s="1"/>
  <c r="H2917" i="4"/>
  <c r="H2918" i="4"/>
  <c r="H2919" i="4"/>
  <c r="G2919" i="4" s="1"/>
  <c r="H2920" i="4"/>
  <c r="G2920" i="4" s="1"/>
  <c r="H2921" i="4"/>
  <c r="H2922" i="4"/>
  <c r="G2922" i="4" s="1"/>
  <c r="H2923" i="4"/>
  <c r="G2923" i="4" s="1"/>
  <c r="H2924" i="4"/>
  <c r="G2924" i="4" s="1"/>
  <c r="H2925" i="4"/>
  <c r="G2925" i="4" s="1"/>
  <c r="H2926" i="4"/>
  <c r="H2927" i="4"/>
  <c r="H2928" i="4"/>
  <c r="G2928" i="4" s="1"/>
  <c r="H2929" i="4"/>
  <c r="H2930" i="4"/>
  <c r="G2930" i="4" s="1"/>
  <c r="H2931" i="4"/>
  <c r="G2931" i="4" s="1"/>
  <c r="H2932" i="4"/>
  <c r="G2932" i="4" s="1"/>
  <c r="H2933" i="4"/>
  <c r="G2933" i="4" s="1"/>
  <c r="H2934" i="4"/>
  <c r="H2935" i="4"/>
  <c r="G2935" i="4" s="1"/>
  <c r="H2936" i="4"/>
  <c r="G2936" i="4" s="1"/>
  <c r="H2937" i="4"/>
  <c r="H2938" i="4"/>
  <c r="G2938" i="4" s="1"/>
  <c r="H2939" i="4"/>
  <c r="H2940" i="4"/>
  <c r="G2940" i="4" s="1"/>
  <c r="H2941" i="4"/>
  <c r="G2941" i="4" s="1"/>
  <c r="H2942" i="4"/>
  <c r="H2943" i="4"/>
  <c r="G2943" i="4" s="1"/>
  <c r="H2944" i="4"/>
  <c r="G2944" i="4" s="1"/>
  <c r="H2945" i="4"/>
  <c r="H2946" i="4"/>
  <c r="H2947" i="4"/>
  <c r="G2947" i="4" s="1"/>
  <c r="H2948" i="4"/>
  <c r="G2948" i="4" s="1"/>
  <c r="H2949" i="4"/>
  <c r="H2950" i="4"/>
  <c r="H2951" i="4"/>
  <c r="G2951" i="4" s="1"/>
  <c r="H2952" i="4"/>
  <c r="G2952" i="4" s="1"/>
  <c r="H2953" i="4"/>
  <c r="H2954" i="4"/>
  <c r="G2954" i="4" s="1"/>
  <c r="H2955" i="4"/>
  <c r="G2955" i="4" s="1"/>
  <c r="H2956" i="4"/>
  <c r="G2956" i="4" s="1"/>
  <c r="H2957" i="4"/>
  <c r="G2957" i="4" s="1"/>
  <c r="H2958" i="4"/>
  <c r="H2959" i="4"/>
  <c r="G2959" i="4" s="1"/>
  <c r="H2960" i="4"/>
  <c r="G2960" i="4" s="1"/>
  <c r="H2961" i="4"/>
  <c r="H2962" i="4"/>
  <c r="G2962" i="4" s="1"/>
  <c r="H2963" i="4"/>
  <c r="G2963" i="4" s="1"/>
  <c r="H2964" i="4"/>
  <c r="G2964" i="4" s="1"/>
  <c r="H2965" i="4"/>
  <c r="H2966" i="4"/>
  <c r="H2967" i="4"/>
  <c r="H2968" i="4"/>
  <c r="G2968" i="4" s="1"/>
  <c r="H2969" i="4"/>
  <c r="H2970" i="4"/>
  <c r="G2970" i="4" s="1"/>
  <c r="H2971" i="4"/>
  <c r="G2971" i="4" s="1"/>
  <c r="H2972" i="4"/>
  <c r="G2972" i="4" s="1"/>
  <c r="H2973" i="4"/>
  <c r="G2973" i="4" s="1"/>
  <c r="H2974" i="4"/>
  <c r="H2975" i="4"/>
  <c r="G2975" i="4" s="1"/>
  <c r="H2976" i="4"/>
  <c r="G2976" i="4" s="1"/>
  <c r="H2977" i="4"/>
  <c r="H2978" i="4"/>
  <c r="G2978" i="4" s="1"/>
  <c r="H2979" i="4"/>
  <c r="H2980" i="4"/>
  <c r="G2980" i="4" s="1"/>
  <c r="H2981" i="4"/>
  <c r="H2982" i="4"/>
  <c r="H2983" i="4"/>
  <c r="G2983" i="4" s="1"/>
  <c r="H2984" i="4"/>
  <c r="G2984" i="4" s="1"/>
  <c r="H2985" i="4"/>
  <c r="H2986" i="4"/>
  <c r="G2986" i="4" s="1"/>
  <c r="H2987" i="4"/>
  <c r="G2987" i="4" s="1"/>
  <c r="H2988" i="4"/>
  <c r="G2988" i="4" s="1"/>
  <c r="G13" i="4"/>
  <c r="G14" i="4"/>
  <c r="G17" i="4"/>
  <c r="G21" i="4"/>
  <c r="G25" i="4"/>
  <c r="G29" i="4"/>
  <c r="G30" i="4"/>
  <c r="G31" i="4"/>
  <c r="G33" i="4"/>
  <c r="G41" i="4"/>
  <c r="G43" i="4"/>
  <c r="G46" i="4"/>
  <c r="G49" i="4"/>
  <c r="G53" i="4"/>
  <c r="G57" i="4"/>
  <c r="G62" i="4"/>
  <c r="G65" i="4"/>
  <c r="G73" i="4"/>
  <c r="G77" i="4"/>
  <c r="G78" i="4"/>
  <c r="G81" i="4"/>
  <c r="G89" i="4"/>
  <c r="G93" i="4"/>
  <c r="G94" i="4"/>
  <c r="G95" i="4"/>
  <c r="G97" i="4"/>
  <c r="G101" i="4"/>
  <c r="G105" i="4"/>
  <c r="G107" i="4"/>
  <c r="G109" i="4"/>
  <c r="G110" i="4"/>
  <c r="G113" i="4"/>
  <c r="G117" i="4"/>
  <c r="G121" i="4"/>
  <c r="G125" i="4"/>
  <c r="G126" i="4"/>
  <c r="G129" i="4"/>
  <c r="G133" i="4"/>
  <c r="G137" i="4"/>
  <c r="G142" i="4"/>
  <c r="G145" i="4"/>
  <c r="G149" i="4"/>
  <c r="G153" i="4"/>
  <c r="G158" i="4"/>
  <c r="G159" i="4"/>
  <c r="G161" i="4"/>
  <c r="G165" i="4"/>
  <c r="G169" i="4"/>
  <c r="G171" i="4"/>
  <c r="G173" i="4"/>
  <c r="G174" i="4"/>
  <c r="G177" i="4"/>
  <c r="G181" i="4"/>
  <c r="G185" i="4"/>
  <c r="G189" i="4"/>
  <c r="G190" i="4"/>
  <c r="G193" i="4"/>
  <c r="G197" i="4"/>
  <c r="G201" i="4"/>
  <c r="G205" i="4"/>
  <c r="G206" i="4"/>
  <c r="G209" i="4"/>
  <c r="G213" i="4"/>
  <c r="G217" i="4"/>
  <c r="G221" i="4"/>
  <c r="G222" i="4"/>
  <c r="G223" i="4"/>
  <c r="G225" i="4"/>
  <c r="G229" i="4"/>
  <c r="G233" i="4"/>
  <c r="G235" i="4"/>
  <c r="G237" i="4"/>
  <c r="G238" i="4"/>
  <c r="G241" i="4"/>
  <c r="G249" i="4"/>
  <c r="G253" i="4"/>
  <c r="G254" i="4"/>
  <c r="G257" i="4"/>
  <c r="G261" i="4"/>
  <c r="G265" i="4"/>
  <c r="G269" i="4"/>
  <c r="G270" i="4"/>
  <c r="G273" i="4"/>
  <c r="G277" i="4"/>
  <c r="G281" i="4"/>
  <c r="G285" i="4"/>
  <c r="G286" i="4"/>
  <c r="G287" i="4"/>
  <c r="G289" i="4"/>
  <c r="G297" i="4"/>
  <c r="G299" i="4"/>
  <c r="G302" i="4"/>
  <c r="G305" i="4"/>
  <c r="G309" i="4"/>
  <c r="G313" i="4"/>
  <c r="G318" i="4"/>
  <c r="G321" i="4"/>
  <c r="G329" i="4"/>
  <c r="G333" i="4"/>
  <c r="G334" i="4"/>
  <c r="G337" i="4"/>
  <c r="G345" i="4"/>
  <c r="G349" i="4"/>
  <c r="G350" i="4"/>
  <c r="G351" i="4"/>
  <c r="G353" i="4"/>
  <c r="G357" i="4"/>
  <c r="G361" i="4"/>
  <c r="G363" i="4"/>
  <c r="G365" i="4"/>
  <c r="G366" i="4"/>
  <c r="G369" i="4"/>
  <c r="G373" i="4"/>
  <c r="G377" i="4"/>
  <c r="G381" i="4"/>
  <c r="G382" i="4"/>
  <c r="G385" i="4"/>
  <c r="G389" i="4"/>
  <c r="G393" i="4"/>
  <c r="G398" i="4"/>
  <c r="G401" i="4"/>
  <c r="G409" i="4"/>
  <c r="G414" i="4"/>
  <c r="G415" i="4"/>
  <c r="G417" i="4"/>
  <c r="G421" i="4"/>
  <c r="G425" i="4"/>
  <c r="G427" i="4"/>
  <c r="G430" i="4"/>
  <c r="G433" i="4"/>
  <c r="G441" i="4"/>
  <c r="G445" i="4"/>
  <c r="G446" i="4"/>
  <c r="G449" i="4"/>
  <c r="G457" i="4"/>
  <c r="G461" i="4"/>
  <c r="G462" i="4"/>
  <c r="G465" i="4"/>
  <c r="G469" i="4"/>
  <c r="G473" i="4"/>
  <c r="G477" i="4"/>
  <c r="G478" i="4"/>
  <c r="G479" i="4"/>
  <c r="G481" i="4"/>
  <c r="G489" i="4"/>
  <c r="G491" i="4"/>
  <c r="G493" i="4"/>
  <c r="G494" i="4"/>
  <c r="G497" i="4"/>
  <c r="G505" i="4"/>
  <c r="G509" i="4"/>
  <c r="G510" i="4"/>
  <c r="G513" i="4"/>
  <c r="G517" i="4"/>
  <c r="G521" i="4"/>
  <c r="G525" i="4"/>
  <c r="G526" i="4"/>
  <c r="G529" i="4"/>
  <c r="G533" i="4"/>
  <c r="G537" i="4"/>
  <c r="G541" i="4"/>
  <c r="G542" i="4"/>
  <c r="G543" i="4"/>
  <c r="G545" i="4"/>
  <c r="G553" i="4"/>
  <c r="G555" i="4"/>
  <c r="G558" i="4"/>
  <c r="G561" i="4"/>
  <c r="G565" i="4"/>
  <c r="G569" i="4"/>
  <c r="G574" i="4"/>
  <c r="G577" i="4"/>
  <c r="G585" i="4"/>
  <c r="G589" i="4"/>
  <c r="G590" i="4"/>
  <c r="G593" i="4"/>
  <c r="G601" i="4"/>
  <c r="G605" i="4"/>
  <c r="G606" i="4"/>
  <c r="G607" i="4"/>
  <c r="G609" i="4"/>
  <c r="G613" i="4"/>
  <c r="G617" i="4"/>
  <c r="G619" i="4"/>
  <c r="G621" i="4"/>
  <c r="G622" i="4"/>
  <c r="G625" i="4"/>
  <c r="G629" i="4"/>
  <c r="G633" i="4"/>
  <c r="G637" i="4"/>
  <c r="G638" i="4"/>
  <c r="G641" i="4"/>
  <c r="G645" i="4"/>
  <c r="G649" i="4"/>
  <c r="G654" i="4"/>
  <c r="G657" i="4"/>
  <c r="G665" i="4"/>
  <c r="G670" i="4"/>
  <c r="G671" i="4"/>
  <c r="G673" i="4"/>
  <c r="G677" i="4"/>
  <c r="G681" i="4"/>
  <c r="G686" i="4"/>
  <c r="G689" i="4"/>
  <c r="G694" i="4"/>
  <c r="G697" i="4"/>
  <c r="G702" i="4"/>
  <c r="G705" i="4"/>
  <c r="G713" i="4"/>
  <c r="G717" i="4"/>
  <c r="G718" i="4"/>
  <c r="G721" i="4"/>
  <c r="G726" i="4"/>
  <c r="G729" i="4"/>
  <c r="G734" i="4"/>
  <c r="G737" i="4"/>
  <c r="G741" i="4"/>
  <c r="G745" i="4"/>
  <c r="G747" i="4"/>
  <c r="G750" i="4"/>
  <c r="G753" i="4"/>
  <c r="G757" i="4"/>
  <c r="G758" i="4"/>
  <c r="G761" i="4"/>
  <c r="G763" i="4"/>
  <c r="G765" i="4"/>
  <c r="G766" i="4"/>
  <c r="G769" i="4"/>
  <c r="G773" i="4"/>
  <c r="G777" i="4"/>
  <c r="G781" i="4"/>
  <c r="G785" i="4"/>
  <c r="G789" i="4"/>
  <c r="G790" i="4"/>
  <c r="G793" i="4"/>
  <c r="G798" i="4"/>
  <c r="G799" i="4"/>
  <c r="G801" i="4"/>
  <c r="G805" i="4"/>
  <c r="G806" i="4"/>
  <c r="G809" i="4"/>
  <c r="G814" i="4"/>
  <c r="G817" i="4"/>
  <c r="G825" i="4"/>
  <c r="G830" i="4"/>
  <c r="G833" i="4"/>
  <c r="G838" i="4"/>
  <c r="G841" i="4"/>
  <c r="G845" i="4"/>
  <c r="G846" i="4"/>
  <c r="G849" i="4"/>
  <c r="G854" i="4"/>
  <c r="G857" i="4"/>
  <c r="G859" i="4"/>
  <c r="G865" i="4"/>
  <c r="G870" i="4"/>
  <c r="G873" i="4"/>
  <c r="G877" i="4"/>
  <c r="G878" i="4"/>
  <c r="G881" i="4"/>
  <c r="G885" i="4"/>
  <c r="G886" i="4"/>
  <c r="G889" i="4"/>
  <c r="G891" i="4"/>
  <c r="G894" i="4"/>
  <c r="G897" i="4"/>
  <c r="G901" i="4"/>
  <c r="G905" i="4"/>
  <c r="G913" i="4"/>
  <c r="G917" i="4"/>
  <c r="G918" i="4"/>
  <c r="G921" i="4"/>
  <c r="G926" i="4"/>
  <c r="G927" i="4"/>
  <c r="G929" i="4"/>
  <c r="G933" i="4"/>
  <c r="G934" i="4"/>
  <c r="G937" i="4"/>
  <c r="G941" i="4"/>
  <c r="G942" i="4"/>
  <c r="G945" i="4"/>
  <c r="G953" i="4"/>
  <c r="G958" i="4"/>
  <c r="G961" i="4"/>
  <c r="G966" i="4"/>
  <c r="G969" i="4"/>
  <c r="G974" i="4"/>
  <c r="G977" i="4"/>
  <c r="G981" i="4"/>
  <c r="G982" i="4"/>
  <c r="G985" i="4"/>
  <c r="G987" i="4"/>
  <c r="G989" i="4"/>
  <c r="G993" i="4"/>
  <c r="G997" i="4"/>
  <c r="G998" i="4"/>
  <c r="G1001" i="4"/>
  <c r="G1006" i="4"/>
  <c r="G1009" i="4"/>
  <c r="G1013" i="4"/>
  <c r="G1014" i="4"/>
  <c r="G1017" i="4"/>
  <c r="G1019" i="4"/>
  <c r="G1022" i="4"/>
  <c r="G1025" i="4"/>
  <c r="G1033" i="4"/>
  <c r="G1038" i="4"/>
  <c r="G1041" i="4"/>
  <c r="G1046" i="4"/>
  <c r="G1049" i="4"/>
  <c r="G1053" i="4"/>
  <c r="G1054" i="4"/>
  <c r="G1055" i="4"/>
  <c r="G1057" i="4"/>
  <c r="G1062" i="4"/>
  <c r="G1063" i="4"/>
  <c r="G1065" i="4"/>
  <c r="G1069" i="4"/>
  <c r="G1073" i="4"/>
  <c r="G1078" i="4"/>
  <c r="G1081" i="4"/>
  <c r="G1083" i="4"/>
  <c r="G1086" i="4"/>
  <c r="G1089" i="4"/>
  <c r="G1097" i="4"/>
  <c r="G1102" i="4"/>
  <c r="G1105" i="4"/>
  <c r="G1109" i="4"/>
  <c r="G1110" i="4"/>
  <c r="G1113" i="4"/>
  <c r="G1118" i="4"/>
  <c r="G1119" i="4"/>
  <c r="G1121" i="4"/>
  <c r="G1125" i="4"/>
  <c r="G1126" i="4"/>
  <c r="G1127" i="4"/>
  <c r="G1129" i="4"/>
  <c r="G1133" i="4"/>
  <c r="G1137" i="4"/>
  <c r="G1141" i="4"/>
  <c r="G1142" i="4"/>
  <c r="G1145" i="4"/>
  <c r="G1147" i="4"/>
  <c r="G1150" i="4"/>
  <c r="G1153" i="4"/>
  <c r="G1157" i="4"/>
  <c r="G1161" i="4"/>
  <c r="G1166" i="4"/>
  <c r="G1169" i="4"/>
  <c r="G1173" i="4"/>
  <c r="G1174" i="4"/>
  <c r="G1177" i="4"/>
  <c r="G1182" i="4"/>
  <c r="G1183" i="4"/>
  <c r="G1185" i="4"/>
  <c r="G1189" i="4"/>
  <c r="G1190" i="4"/>
  <c r="G1191" i="4"/>
  <c r="G1193" i="4"/>
  <c r="G1201" i="4"/>
  <c r="G1205" i="4"/>
  <c r="G1206" i="4"/>
  <c r="G1209" i="4"/>
  <c r="G1211" i="4"/>
  <c r="G1214" i="4"/>
  <c r="G1217" i="4"/>
  <c r="G1221" i="4"/>
  <c r="G1225" i="4"/>
  <c r="G1230" i="4"/>
  <c r="G1233" i="4"/>
  <c r="G1237" i="4"/>
  <c r="G1238" i="4"/>
  <c r="G1241" i="4"/>
  <c r="G1245" i="4"/>
  <c r="G1246" i="4"/>
  <c r="G1247" i="4"/>
  <c r="G1249" i="4"/>
  <c r="G1254" i="4"/>
  <c r="G1255" i="4"/>
  <c r="G1257" i="4"/>
  <c r="G1265" i="4"/>
  <c r="G1270" i="4"/>
  <c r="G1273" i="4"/>
  <c r="G1275" i="4"/>
  <c r="G1277" i="4"/>
  <c r="G1278" i="4"/>
  <c r="G1281" i="4"/>
  <c r="G1289" i="4"/>
  <c r="G1294" i="4"/>
  <c r="G1297" i="4"/>
  <c r="G1302" i="4"/>
  <c r="G1305" i="4"/>
  <c r="G1310" i="4"/>
  <c r="G1311" i="4"/>
  <c r="G1313" i="4"/>
  <c r="G1318" i="4"/>
  <c r="G1319" i="4"/>
  <c r="G1321" i="4"/>
  <c r="G1325" i="4"/>
  <c r="G1329" i="4"/>
  <c r="G1333" i="4"/>
  <c r="G1334" i="4"/>
  <c r="G1337" i="4"/>
  <c r="G1339" i="4"/>
  <c r="G1342" i="4"/>
  <c r="G1345" i="4"/>
  <c r="G1349" i="4"/>
  <c r="G1353" i="4"/>
  <c r="G1358" i="4"/>
  <c r="G1361" i="4"/>
  <c r="G1366" i="4"/>
  <c r="G1369" i="4"/>
  <c r="G1374" i="4"/>
  <c r="G1375" i="4"/>
  <c r="G1377" i="4"/>
  <c r="G1382" i="4"/>
  <c r="G1383" i="4"/>
  <c r="G1385" i="4"/>
  <c r="G1393" i="4"/>
  <c r="G1397" i="4"/>
  <c r="G1398" i="4"/>
  <c r="G1401" i="4"/>
  <c r="G1403" i="4"/>
  <c r="G1406" i="4"/>
  <c r="G1409" i="4"/>
  <c r="G1413" i="4"/>
  <c r="G1417" i="4"/>
  <c r="G1421" i="4"/>
  <c r="G1422" i="4"/>
  <c r="G1425" i="4"/>
  <c r="G1430" i="4"/>
  <c r="G1433" i="4"/>
  <c r="G1437" i="4"/>
  <c r="G1438" i="4"/>
  <c r="G1439" i="4"/>
  <c r="G1441" i="4"/>
  <c r="G1446" i="4"/>
  <c r="G1447" i="4"/>
  <c r="G1449" i="4"/>
  <c r="G1457" i="4"/>
  <c r="G1462" i="4"/>
  <c r="G1465" i="4"/>
  <c r="G1467" i="4"/>
  <c r="G1469" i="4"/>
  <c r="G1470" i="4"/>
  <c r="G1473" i="4"/>
  <c r="G1481" i="4"/>
  <c r="G1485" i="4"/>
  <c r="G1486" i="4"/>
  <c r="G1489" i="4"/>
  <c r="G1494" i="4"/>
  <c r="G1497" i="4"/>
  <c r="G1502" i="4"/>
  <c r="G1503" i="4"/>
  <c r="G1505" i="4"/>
  <c r="G1510" i="4"/>
  <c r="G1511" i="4"/>
  <c r="G1513" i="4"/>
  <c r="G1517" i="4"/>
  <c r="G1521" i="4"/>
  <c r="G1526" i="4"/>
  <c r="G1529" i="4"/>
  <c r="G1531" i="4"/>
  <c r="G1533" i="4"/>
  <c r="G1534" i="4"/>
  <c r="G1537" i="4"/>
  <c r="G1541" i="4"/>
  <c r="G1545" i="4"/>
  <c r="G1550" i="4"/>
  <c r="G1553" i="4"/>
  <c r="G1558" i="4"/>
  <c r="G1561" i="4"/>
  <c r="G1566" i="4"/>
  <c r="G1567" i="4"/>
  <c r="G1569" i="4"/>
  <c r="G1574" i="4"/>
  <c r="G1575" i="4"/>
  <c r="G1577" i="4"/>
  <c r="G1585" i="4"/>
  <c r="G1590" i="4"/>
  <c r="G1593" i="4"/>
  <c r="G1595" i="4"/>
  <c r="G1597" i="4"/>
  <c r="G1598" i="4"/>
  <c r="G1601" i="4"/>
  <c r="G1609" i="4"/>
  <c r="G1610" i="4"/>
  <c r="G1614" i="4"/>
  <c r="G1617" i="4"/>
  <c r="G1622" i="4"/>
  <c r="G1625" i="4"/>
  <c r="G1630" i="4"/>
  <c r="G1631" i="4"/>
  <c r="G1633" i="4"/>
  <c r="G1638" i="4"/>
  <c r="G1639" i="4"/>
  <c r="G1641" i="4"/>
  <c r="G1645" i="4"/>
  <c r="G1649" i="4"/>
  <c r="G1654" i="4"/>
  <c r="G1657" i="4"/>
  <c r="G1659" i="4"/>
  <c r="G1662" i="4"/>
  <c r="G1665" i="4"/>
  <c r="G1673" i="4"/>
  <c r="G1677" i="4"/>
  <c r="G1678" i="4"/>
  <c r="G1681" i="4"/>
  <c r="G1686" i="4"/>
  <c r="G1689" i="4"/>
  <c r="G1693" i="4"/>
  <c r="G1694" i="4"/>
  <c r="G1695" i="4"/>
  <c r="G1697" i="4"/>
  <c r="G1702" i="4"/>
  <c r="G1703" i="4"/>
  <c r="G1705" i="4"/>
  <c r="G1713" i="4"/>
  <c r="G1718" i="4"/>
  <c r="G1721" i="4"/>
  <c r="G1723" i="4"/>
  <c r="G1725" i="4"/>
  <c r="G1726" i="4"/>
  <c r="G1729" i="4"/>
  <c r="G1737" i="4"/>
  <c r="G1742" i="4"/>
  <c r="G1745" i="4"/>
  <c r="G1749" i="4"/>
  <c r="G1750" i="4"/>
  <c r="G1753" i="4"/>
  <c r="G1758" i="4"/>
  <c r="G1759" i="4"/>
  <c r="G1761" i="4"/>
  <c r="G1766" i="4"/>
  <c r="G1767" i="4"/>
  <c r="G1769" i="4"/>
  <c r="G1777" i="4"/>
  <c r="G1778" i="4"/>
  <c r="G1782" i="4"/>
  <c r="G1785" i="4"/>
  <c r="G1787" i="4"/>
  <c r="G1790" i="4"/>
  <c r="G1793" i="4"/>
  <c r="G1798" i="4"/>
  <c r="G1801" i="4"/>
  <c r="G1806" i="4"/>
  <c r="G1809" i="4"/>
  <c r="G1814" i="4"/>
  <c r="G1815" i="4"/>
  <c r="G1817" i="4"/>
  <c r="G1822" i="4"/>
  <c r="G1825" i="4"/>
  <c r="G1827" i="4"/>
  <c r="G1830" i="4"/>
  <c r="G1833" i="4"/>
  <c r="G1838" i="4"/>
  <c r="G1839" i="4"/>
  <c r="G1841" i="4"/>
  <c r="G1846" i="4"/>
  <c r="G1849" i="4"/>
  <c r="G1851" i="4"/>
  <c r="G1853" i="4"/>
  <c r="G1854" i="4"/>
  <c r="G1857" i="4"/>
  <c r="G1862" i="4"/>
  <c r="G1865" i="4"/>
  <c r="G1870" i="4"/>
  <c r="G1873" i="4"/>
  <c r="G1874" i="4"/>
  <c r="G1878" i="4"/>
  <c r="G1879" i="4"/>
  <c r="G1881" i="4"/>
  <c r="G1886" i="4"/>
  <c r="G1889" i="4"/>
  <c r="G1891" i="4"/>
  <c r="G1894" i="4"/>
  <c r="G1897" i="4"/>
  <c r="G1902" i="4"/>
  <c r="G1903" i="4"/>
  <c r="G1905" i="4"/>
  <c r="G1909" i="4"/>
  <c r="G1910" i="4"/>
  <c r="G1913" i="4"/>
  <c r="G1915" i="4"/>
  <c r="G1918" i="4"/>
  <c r="G1921" i="4"/>
  <c r="G1925" i="4"/>
  <c r="G1926" i="4"/>
  <c r="G1929" i="4"/>
  <c r="G1934" i="4"/>
  <c r="G1937" i="4"/>
  <c r="G1942" i="4"/>
  <c r="G1943" i="4"/>
  <c r="G1945" i="4"/>
  <c r="G1950" i="4"/>
  <c r="G1953" i="4"/>
  <c r="G1955" i="4"/>
  <c r="G1958" i="4"/>
  <c r="G1961" i="4"/>
  <c r="G1966" i="4"/>
  <c r="G1967" i="4"/>
  <c r="G1969" i="4"/>
  <c r="G1973" i="4"/>
  <c r="G1974" i="4"/>
  <c r="G1977" i="4"/>
  <c r="G1979" i="4"/>
  <c r="G1982" i="4"/>
  <c r="G1985" i="4"/>
  <c r="G1989" i="4"/>
  <c r="G1990" i="4"/>
  <c r="G1993" i="4"/>
  <c r="G1998" i="4"/>
  <c r="G2001" i="4"/>
  <c r="G2006" i="4"/>
  <c r="G2007" i="4"/>
  <c r="G2009" i="4"/>
  <c r="G2014" i="4"/>
  <c r="G2017" i="4"/>
  <c r="G2019" i="4"/>
  <c r="G2022" i="4"/>
  <c r="G2025" i="4"/>
  <c r="G2030" i="4"/>
  <c r="G2031" i="4"/>
  <c r="G2033" i="4"/>
  <c r="G2038" i="4"/>
  <c r="G2041" i="4"/>
  <c r="G2043" i="4"/>
  <c r="G2046" i="4"/>
  <c r="G2049" i="4"/>
  <c r="G2054" i="4"/>
  <c r="G2057" i="4"/>
  <c r="G2062" i="4"/>
  <c r="G2065" i="4"/>
  <c r="G2069" i="4"/>
  <c r="G2070" i="4"/>
  <c r="G2071" i="4"/>
  <c r="G2073" i="4"/>
  <c r="G2078" i="4"/>
  <c r="G2081" i="4"/>
  <c r="G2083" i="4"/>
  <c r="G2085" i="4"/>
  <c r="G2086" i="4"/>
  <c r="G2089" i="4"/>
  <c r="G2094" i="4"/>
  <c r="G2095" i="4"/>
  <c r="G2097" i="4"/>
  <c r="G2101" i="4"/>
  <c r="G2102" i="4"/>
  <c r="G2105" i="4"/>
  <c r="G2107" i="4"/>
  <c r="G2110" i="4"/>
  <c r="G2113" i="4"/>
  <c r="G2117" i="4"/>
  <c r="G2118" i="4"/>
  <c r="G2121" i="4"/>
  <c r="G2126" i="4"/>
  <c r="G2129" i="4"/>
  <c r="G2133" i="4"/>
  <c r="G2134" i="4"/>
  <c r="G2135" i="4"/>
  <c r="G2137" i="4"/>
  <c r="G2142" i="4"/>
  <c r="G2145" i="4"/>
  <c r="G2147" i="4"/>
  <c r="G2149" i="4"/>
  <c r="G2150" i="4"/>
  <c r="G2153" i="4"/>
  <c r="G2158" i="4"/>
  <c r="G2159" i="4"/>
  <c r="G2161" i="4"/>
  <c r="G2166" i="4"/>
  <c r="G2169" i="4"/>
  <c r="G2171" i="4"/>
  <c r="G2173" i="4"/>
  <c r="G2174" i="4"/>
  <c r="G2177" i="4"/>
  <c r="G2182" i="4"/>
  <c r="G2185" i="4"/>
  <c r="G2190" i="4"/>
  <c r="G2193" i="4"/>
  <c r="G2198" i="4"/>
  <c r="G2199" i="4"/>
  <c r="G2201" i="4"/>
  <c r="G2206" i="4"/>
  <c r="G2209" i="4"/>
  <c r="G2211" i="4"/>
  <c r="G2214" i="4"/>
  <c r="G2217" i="4"/>
  <c r="G2222" i="4"/>
  <c r="G2223" i="4"/>
  <c r="G2225" i="4"/>
  <c r="G2230" i="4"/>
  <c r="G2233" i="4"/>
  <c r="G2235" i="4"/>
  <c r="G2237" i="4"/>
  <c r="G2238" i="4"/>
  <c r="G2241" i="4"/>
  <c r="G2242" i="4"/>
  <c r="G2246" i="4"/>
  <c r="G2249" i="4"/>
  <c r="G2254" i="4"/>
  <c r="G2257" i="4"/>
  <c r="G2261" i="4"/>
  <c r="G2262" i="4"/>
  <c r="G2263" i="4"/>
  <c r="G2265" i="4"/>
  <c r="G2270" i="4"/>
  <c r="G2273" i="4"/>
  <c r="G2277" i="4"/>
  <c r="G2278" i="4"/>
  <c r="G2281" i="4"/>
  <c r="G2286" i="4"/>
  <c r="G2287" i="4"/>
  <c r="G2289" i="4"/>
  <c r="G2294" i="4"/>
  <c r="G2297" i="4"/>
  <c r="G2299" i="4"/>
  <c r="G2302" i="4"/>
  <c r="G2305" i="4"/>
  <c r="G2310" i="4"/>
  <c r="G2313" i="4"/>
  <c r="G2318" i="4"/>
  <c r="G2321" i="4"/>
  <c r="G2326" i="4"/>
  <c r="G2327" i="4"/>
  <c r="G2329" i="4"/>
  <c r="G2334" i="4"/>
  <c r="G2337" i="4"/>
  <c r="G2342" i="4"/>
  <c r="G2345" i="4"/>
  <c r="G2350" i="4"/>
  <c r="G2351" i="4"/>
  <c r="G2353" i="4"/>
  <c r="G2358" i="4"/>
  <c r="G2361" i="4"/>
  <c r="G2365" i="4"/>
  <c r="G2366" i="4"/>
  <c r="G2369" i="4"/>
  <c r="G2374" i="4"/>
  <c r="G2377" i="4"/>
  <c r="G2382" i="4"/>
  <c r="G2385" i="4"/>
  <c r="G2390" i="4"/>
  <c r="G2391" i="4"/>
  <c r="G2393" i="4"/>
  <c r="G2398" i="4"/>
  <c r="G2401" i="4"/>
  <c r="G2403" i="4"/>
  <c r="G2406" i="4"/>
  <c r="G2409" i="4"/>
  <c r="G2414" i="4"/>
  <c r="G2415" i="4"/>
  <c r="G2417" i="4"/>
  <c r="G2421" i="4"/>
  <c r="G2422" i="4"/>
  <c r="G2425" i="4"/>
  <c r="G2427" i="4"/>
  <c r="G2430" i="4"/>
  <c r="G2433" i="4"/>
  <c r="G2437" i="4"/>
  <c r="G2438" i="4"/>
  <c r="G2441" i="4"/>
  <c r="G2446" i="4"/>
  <c r="G2449" i="4"/>
  <c r="G2454" i="4"/>
  <c r="G2457" i="4"/>
  <c r="G2462" i="4"/>
  <c r="G2465" i="4"/>
  <c r="G2467" i="4"/>
  <c r="G2470" i="4"/>
  <c r="G2473" i="4"/>
  <c r="G2478" i="4"/>
  <c r="G2481" i="4"/>
  <c r="G2485" i="4"/>
  <c r="G2486" i="4"/>
  <c r="G2489" i="4"/>
  <c r="G2491" i="4"/>
  <c r="G2494" i="4"/>
  <c r="G2497" i="4"/>
  <c r="G2501" i="4"/>
  <c r="G2502" i="4"/>
  <c r="G2505" i="4"/>
  <c r="G2510" i="4"/>
  <c r="G2513" i="4"/>
  <c r="G2518" i="4"/>
  <c r="G2519" i="4"/>
  <c r="G2521" i="4"/>
  <c r="G2526" i="4"/>
  <c r="G2529" i="4"/>
  <c r="G2531" i="4"/>
  <c r="G2534" i="4"/>
  <c r="G2537" i="4"/>
  <c r="G2542" i="4"/>
  <c r="G2543" i="4"/>
  <c r="G2545" i="4"/>
  <c r="G2550" i="4"/>
  <c r="G2553" i="4"/>
  <c r="G2555" i="4"/>
  <c r="G2558" i="4"/>
  <c r="G2561" i="4"/>
  <c r="G2566" i="4"/>
  <c r="G2569" i="4"/>
  <c r="G2574" i="4"/>
  <c r="G2577" i="4"/>
  <c r="G2578" i="4"/>
  <c r="G2581" i="4"/>
  <c r="G2582" i="4"/>
  <c r="G2583" i="4"/>
  <c r="G2585" i="4"/>
  <c r="G2590" i="4"/>
  <c r="G2593" i="4"/>
  <c r="G2597" i="4"/>
  <c r="G2598" i="4"/>
  <c r="G2601" i="4"/>
  <c r="G2606" i="4"/>
  <c r="G2607" i="4"/>
  <c r="G2609" i="4"/>
  <c r="G2613" i="4"/>
  <c r="G2614" i="4"/>
  <c r="G2617" i="4"/>
  <c r="G2619" i="4"/>
  <c r="G2622" i="4"/>
  <c r="G2625" i="4"/>
  <c r="G2629" i="4"/>
  <c r="G2630" i="4"/>
  <c r="G2633" i="4"/>
  <c r="G2638" i="4"/>
  <c r="G2641" i="4"/>
  <c r="G2645" i="4"/>
  <c r="G2646" i="4"/>
  <c r="G2647" i="4"/>
  <c r="G2649" i="4"/>
  <c r="G2654" i="4"/>
  <c r="G2657" i="4"/>
  <c r="G2661" i="4"/>
  <c r="G2662" i="4"/>
  <c r="G2665" i="4"/>
  <c r="G2670" i="4"/>
  <c r="G2671" i="4"/>
  <c r="G2673" i="4"/>
  <c r="G2678" i="4"/>
  <c r="G2681" i="4"/>
  <c r="G2683" i="4"/>
  <c r="G2685" i="4"/>
  <c r="G2686" i="4"/>
  <c r="G2689" i="4"/>
  <c r="G2694" i="4"/>
  <c r="G2697" i="4"/>
  <c r="G2702" i="4"/>
  <c r="G2705" i="4"/>
  <c r="G2710" i="4"/>
  <c r="G2711" i="4"/>
  <c r="G2713" i="4"/>
  <c r="G2718" i="4"/>
  <c r="G2721" i="4"/>
  <c r="G2723" i="4"/>
  <c r="G2726" i="4"/>
  <c r="G2729" i="4"/>
  <c r="G2734" i="4"/>
  <c r="G2735" i="4"/>
  <c r="G2737" i="4"/>
  <c r="G2742" i="4"/>
  <c r="G2745" i="4"/>
  <c r="G2747" i="4"/>
  <c r="G2749" i="4"/>
  <c r="G2750" i="4"/>
  <c r="G2753" i="4"/>
  <c r="G2758" i="4"/>
  <c r="G2761" i="4"/>
  <c r="G2766" i="4"/>
  <c r="G2769" i="4"/>
  <c r="G2773" i="4"/>
  <c r="G2774" i="4"/>
  <c r="G2777" i="4"/>
  <c r="G2782" i="4"/>
  <c r="G2785" i="4"/>
  <c r="G2787" i="4"/>
  <c r="G2789" i="4"/>
  <c r="G2790" i="4"/>
  <c r="G2793" i="4"/>
  <c r="G2798" i="4"/>
  <c r="G2799" i="4"/>
  <c r="G2801" i="4"/>
  <c r="G2806" i="4"/>
  <c r="G2809" i="4"/>
  <c r="G2811" i="4"/>
  <c r="G2814" i="4"/>
  <c r="G2817" i="4"/>
  <c r="G2821" i="4"/>
  <c r="G2822" i="4"/>
  <c r="G2825" i="4"/>
  <c r="G2830" i="4"/>
  <c r="G2833" i="4"/>
  <c r="G2837" i="4"/>
  <c r="G2838" i="4"/>
  <c r="G2841" i="4"/>
  <c r="G2846" i="4"/>
  <c r="G2849" i="4"/>
  <c r="G2851" i="4"/>
  <c r="G2853" i="4"/>
  <c r="G2854" i="4"/>
  <c r="G2857" i="4"/>
  <c r="G2862" i="4"/>
  <c r="G2863" i="4"/>
  <c r="G2865" i="4"/>
  <c r="G2870" i="4"/>
  <c r="G2873" i="4"/>
  <c r="G2875" i="4"/>
  <c r="G2878" i="4"/>
  <c r="G2881" i="4"/>
  <c r="G2885" i="4"/>
  <c r="G2886" i="4"/>
  <c r="G2889" i="4"/>
  <c r="G2894" i="4"/>
  <c r="G2897" i="4"/>
  <c r="G2901" i="4"/>
  <c r="G2902" i="4"/>
  <c r="G2905" i="4"/>
  <c r="G2910" i="4"/>
  <c r="G2913" i="4"/>
  <c r="G2915" i="4"/>
  <c r="G2917" i="4"/>
  <c r="G2918" i="4"/>
  <c r="G2921" i="4"/>
  <c r="G2926" i="4"/>
  <c r="G2927" i="4"/>
  <c r="G2929" i="4"/>
  <c r="G2934" i="4"/>
  <c r="G2937" i="4"/>
  <c r="G2939" i="4"/>
  <c r="G2942" i="4"/>
  <c r="G2945" i="4"/>
  <c r="G2946" i="4"/>
  <c r="G2949" i="4"/>
  <c r="G2950" i="4"/>
  <c r="G2953" i="4"/>
  <c r="G2958" i="4"/>
  <c r="G2961" i="4"/>
  <c r="G2965" i="4"/>
  <c r="G2966" i="4"/>
  <c r="G2967" i="4"/>
  <c r="G2969" i="4"/>
  <c r="G2974" i="4"/>
  <c r="G2977" i="4"/>
  <c r="G2979" i="4"/>
  <c r="G2981" i="4"/>
  <c r="G2982" i="4"/>
  <c r="G2985" i="4"/>
  <c r="K5" i="4"/>
  <c r="J4" i="1"/>
  <c r="K4" i="1"/>
  <c r="L4" i="1"/>
  <c r="M4" i="1"/>
  <c r="N4" i="1"/>
  <c r="O4" i="1"/>
  <c r="P4" i="1"/>
  <c r="AX4" i="1"/>
  <c r="AY4" i="1"/>
  <c r="AZ4" i="1"/>
  <c r="BA4" i="1"/>
  <c r="BB4" i="1"/>
  <c r="BC4" i="1"/>
  <c r="BD4" i="1"/>
  <c r="BE4" i="1"/>
  <c r="BF4" i="1"/>
  <c r="CM4" i="1"/>
  <c r="CN4" i="1"/>
  <c r="CO4" i="1"/>
  <c r="CP4" i="1"/>
  <c r="CQ4" i="1"/>
  <c r="CR4" i="1"/>
  <c r="CS4" i="1"/>
  <c r="CT4" i="1"/>
  <c r="EB4" i="1"/>
  <c r="EC4" i="1"/>
  <c r="ED4" i="1"/>
  <c r="EE4" i="1"/>
  <c r="EF4" i="1"/>
  <c r="EG4" i="1"/>
  <c r="EH4" i="1"/>
  <c r="EI4" i="1"/>
  <c r="FQ4" i="1"/>
  <c r="I4" i="1"/>
  <c r="EG6" i="1"/>
  <c r="EE6" i="1"/>
  <c r="ED6" i="1"/>
  <c r="EC6" i="1"/>
  <c r="EB6" i="1"/>
  <c r="CS6" i="1"/>
  <c r="CQ6" i="1"/>
  <c r="CP6" i="1"/>
  <c r="CO6" i="1"/>
  <c r="CN6" i="1"/>
  <c r="CM6" i="1"/>
  <c r="FX4" i="1" l="1"/>
  <c r="CT1" i="1" a="1"/>
  <c r="CT1" i="1" s="1"/>
  <c r="FU64" i="1"/>
  <c r="Q3" i="1"/>
  <c r="Q5" i="1" s="1" a="1"/>
  <c r="Q5" i="1" s="1"/>
  <c r="P2" i="1"/>
  <c r="FU66" i="1"/>
  <c r="I1" i="1" a="1"/>
  <c r="I1" i="1" s="1"/>
  <c r="FW15" i="1"/>
  <c r="FW24" i="1"/>
  <c r="FW34" i="1"/>
  <c r="FW30" i="1"/>
  <c r="FW21" i="1"/>
  <c r="FW31" i="1"/>
  <c r="FW20" i="1"/>
  <c r="FW36" i="1"/>
  <c r="FW25" i="1"/>
  <c r="FW37" i="1"/>
  <c r="FW29" i="1"/>
  <c r="FW38" i="1"/>
  <c r="FW27" i="1"/>
  <c r="FW12" i="1"/>
  <c r="FW33" i="1"/>
  <c r="FW39" i="1"/>
  <c r="FW10" i="1"/>
  <c r="FW11" i="1"/>
  <c r="FW14" i="1"/>
  <c r="FW35" i="1"/>
  <c r="FW13" i="1"/>
  <c r="FW16" i="1"/>
  <c r="FW23" i="1"/>
  <c r="FW19" i="1"/>
  <c r="FW28" i="1"/>
  <c r="FW32" i="1"/>
  <c r="FW26" i="1"/>
  <c r="FW40" i="1"/>
  <c r="FW17" i="1"/>
  <c r="FW9" i="1"/>
  <c r="FW18" i="1"/>
  <c r="FW22" i="1"/>
  <c r="FV63" i="1"/>
  <c r="FV60" i="1"/>
  <c r="FV62" i="1"/>
  <c r="FU58" i="1"/>
  <c r="FU59" i="1"/>
  <c r="FX6" i="1"/>
  <c r="FX57" i="1"/>
  <c r="FZ3" i="1"/>
  <c r="FZ5" i="1" s="1" a="1"/>
  <c r="FZ5" i="1" s="1"/>
  <c r="FY2" i="1"/>
  <c r="FY1" i="1" a="1"/>
  <c r="FY1" i="1" s="1"/>
  <c r="EJ3" i="1"/>
  <c r="EJ5" i="1" s="1" a="1"/>
  <c r="EJ5" i="1" s="1"/>
  <c r="EJ4" i="1" s="1"/>
  <c r="EI2" i="1"/>
  <c r="EI6" i="1" s="1"/>
  <c r="CT2" i="1"/>
  <c r="CT6" i="1" s="1"/>
  <c r="CU3" i="1"/>
  <c r="CU5" i="1" s="1" a="1"/>
  <c r="CU5" i="1" s="1"/>
  <c r="CU4" i="1" s="1"/>
  <c r="BG3" i="1"/>
  <c r="BF2" i="1"/>
  <c r="CS1" i="1" a="1"/>
  <c r="CS1" i="1" s="1"/>
  <c r="CS57" i="1" s="1"/>
  <c r="CN1" i="1" a="1"/>
  <c r="CN1" i="1" s="1"/>
  <c r="CN57" i="1" s="1"/>
  <c r="EB1" i="1" a="1"/>
  <c r="EB1" i="1" s="1"/>
  <c r="EB57" i="1" s="1"/>
  <c r="EB35" i="1" s="1"/>
  <c r="EH1" i="1" a="1"/>
  <c r="EH1" i="1" s="1"/>
  <c r="EH57" i="1" s="1"/>
  <c r="EH31" i="1" s="1"/>
  <c r="CO1" i="1" a="1"/>
  <c r="CO1" i="1" s="1"/>
  <c r="CO57" i="1" s="1"/>
  <c r="EC1" i="1" a="1"/>
  <c r="EC1" i="1" s="1"/>
  <c r="EC57" i="1" s="1"/>
  <c r="CP1" i="1" a="1"/>
  <c r="CP1" i="1" s="1"/>
  <c r="CP57" i="1" s="1"/>
  <c r="CP31" i="1" s="1"/>
  <c r="ED1" i="1" a="1"/>
  <c r="ED1" i="1" s="1"/>
  <c r="ED57" i="1" s="1"/>
  <c r="ED17" i="1" s="1"/>
  <c r="CQ1" i="1" a="1"/>
  <c r="CQ1" i="1" s="1"/>
  <c r="CQ57" i="1" s="1"/>
  <c r="EE1" i="1" a="1"/>
  <c r="EE1" i="1" s="1"/>
  <c r="EE57" i="1" s="1"/>
  <c r="EE37" i="1" s="1"/>
  <c r="EF57" i="1"/>
  <c r="EF39" i="1" s="1"/>
  <c r="CM57" i="1"/>
  <c r="CM40" i="1" s="1"/>
  <c r="CR57" i="1"/>
  <c r="CR40" i="1" s="1"/>
  <c r="EG10" i="1"/>
  <c r="H2" i="4"/>
  <c r="H6" i="4"/>
  <c r="H5" i="4"/>
  <c r="H9" i="4"/>
  <c r="G9" i="4" s="1"/>
  <c r="H8" i="4"/>
  <c r="H3" i="4"/>
  <c r="H4" i="4"/>
  <c r="H7" i="4"/>
  <c r="EG33" i="1"/>
  <c r="EG30" i="1"/>
  <c r="EG37" i="1"/>
  <c r="EE19" i="1"/>
  <c r="EG18" i="1"/>
  <c r="EG19" i="1"/>
  <c r="EG14" i="1"/>
  <c r="EG23" i="1"/>
  <c r="EG27" i="1"/>
  <c r="EG36" i="1"/>
  <c r="EG29" i="1"/>
  <c r="EG32" i="1"/>
  <c r="EG9" i="1"/>
  <c r="EG11" i="1"/>
  <c r="EG13" i="1"/>
  <c r="EG15" i="1"/>
  <c r="EG17" i="1"/>
  <c r="EG20" i="1"/>
  <c r="EG22" i="1"/>
  <c r="EG24" i="1"/>
  <c r="EG31" i="1"/>
  <c r="EG38" i="1"/>
  <c r="EG12" i="1"/>
  <c r="EG16" i="1"/>
  <c r="EG21" i="1"/>
  <c r="EG25" i="1"/>
  <c r="EG26" i="1"/>
  <c r="EG28" i="1"/>
  <c r="EE27" i="1"/>
  <c r="EG34" i="1"/>
  <c r="EG39" i="1"/>
  <c r="EE30" i="1"/>
  <c r="EE31" i="1"/>
  <c r="EG35" i="1"/>
  <c r="CP39" i="1"/>
  <c r="CP23" i="1"/>
  <c r="CP34" i="1"/>
  <c r="BG1" i="1" l="1" a="1"/>
  <c r="BG1" i="1" s="1"/>
  <c r="BG5" i="1" a="1"/>
  <c r="BG5" i="1" s="1"/>
  <c r="BG4" i="1" s="1"/>
  <c r="Q4" i="1"/>
  <c r="CP36" i="1"/>
  <c r="CP25" i="1"/>
  <c r="CP14" i="1"/>
  <c r="FV64" i="1"/>
  <c r="CP37" i="1"/>
  <c r="FY4" i="1"/>
  <c r="Q2" i="1"/>
  <c r="R3" i="1"/>
  <c r="R5" i="1" s="1" a="1"/>
  <c r="R5" i="1" s="1"/>
  <c r="EH19" i="1"/>
  <c r="CM14" i="1"/>
  <c r="Q1" i="1" a="1"/>
  <c r="Q1" i="1" s="1"/>
  <c r="EE36" i="1"/>
  <c r="EF27" i="1"/>
  <c r="FX12" i="1"/>
  <c r="FX17" i="1"/>
  <c r="FX27" i="1"/>
  <c r="FX25" i="1"/>
  <c r="FX31" i="1"/>
  <c r="FX14" i="1"/>
  <c r="FX30" i="1"/>
  <c r="FX10" i="1"/>
  <c r="FX29" i="1"/>
  <c r="FX9" i="1"/>
  <c r="FX20" i="1"/>
  <c r="FX36" i="1"/>
  <c r="FX23" i="1"/>
  <c r="FX33" i="1"/>
  <c r="FX19" i="1"/>
  <c r="FX11" i="1"/>
  <c r="FX38" i="1"/>
  <c r="FX24" i="1"/>
  <c r="FX18" i="1"/>
  <c r="FX28" i="1"/>
  <c r="FX35" i="1"/>
  <c r="FX34" i="1"/>
  <c r="FX26" i="1"/>
  <c r="FX21" i="1"/>
  <c r="FX32" i="1"/>
  <c r="FX39" i="1"/>
  <c r="FX15" i="1"/>
  <c r="FX37" i="1"/>
  <c r="FX13" i="1"/>
  <c r="FX40" i="1"/>
  <c r="FX16" i="1"/>
  <c r="FX22" i="1"/>
  <c r="FW63" i="1"/>
  <c r="FW60" i="1"/>
  <c r="FW62" i="1"/>
  <c r="FY6" i="1"/>
  <c r="FY57" i="1"/>
  <c r="FV65" i="1"/>
  <c r="FV66" i="1" s="1"/>
  <c r="FV59" i="1"/>
  <c r="FV58" i="1"/>
  <c r="GA3" i="1"/>
  <c r="GA5" i="1" s="1" a="1"/>
  <c r="GA5" i="1" s="1"/>
  <c r="FZ2" i="1"/>
  <c r="FZ1" i="1" a="1"/>
  <c r="FZ1" i="1" s="1"/>
  <c r="EK3" i="1"/>
  <c r="EK5" i="1" s="1" a="1"/>
  <c r="EK5" i="1" s="1"/>
  <c r="EK4" i="1" s="1"/>
  <c r="EJ2" i="1"/>
  <c r="EJ6" i="1" s="1"/>
  <c r="EJ1" i="1" a="1"/>
  <c r="EJ1" i="1" s="1"/>
  <c r="EI57" i="1"/>
  <c r="EF36" i="1"/>
  <c r="CU2" i="1"/>
  <c r="CV3" i="1"/>
  <c r="CV5" i="1" s="1" a="1"/>
  <c r="CV5" i="1" s="1"/>
  <c r="CV4" i="1" s="1"/>
  <c r="CU1" i="1" a="1"/>
  <c r="CU1" i="1" s="1"/>
  <c r="CT57" i="1"/>
  <c r="BG2" i="1"/>
  <c r="BH3" i="1"/>
  <c r="BH5" i="1" s="1" a="1"/>
  <c r="BH5" i="1" s="1"/>
  <c r="BH4" i="1" s="1"/>
  <c r="CN38" i="1"/>
  <c r="CN35" i="1"/>
  <c r="CN21" i="1"/>
  <c r="CN19" i="1"/>
  <c r="CN25" i="1"/>
  <c r="CN14" i="1"/>
  <c r="CN27" i="1"/>
  <c r="CN30" i="1"/>
  <c r="CN23" i="1"/>
  <c r="CN40" i="1"/>
  <c r="CN12" i="1"/>
  <c r="CN15" i="1"/>
  <c r="CN13" i="1"/>
  <c r="CN32" i="1"/>
  <c r="CN16" i="1"/>
  <c r="EF18" i="1"/>
  <c r="EF33" i="1"/>
  <c r="EF35" i="1"/>
  <c r="EF23" i="1"/>
  <c r="EF12" i="1"/>
  <c r="EF9" i="1"/>
  <c r="EF37" i="1"/>
  <c r="EF24" i="1"/>
  <c r="EF28" i="1"/>
  <c r="EF16" i="1"/>
  <c r="EF21" i="1"/>
  <c r="EF38" i="1"/>
  <c r="EF25" i="1"/>
  <c r="EF22" i="1"/>
  <c r="CQ29" i="1"/>
  <c r="CQ22" i="1"/>
  <c r="CQ26" i="1"/>
  <c r="CQ33" i="1"/>
  <c r="CQ16" i="1"/>
  <c r="CQ15" i="1"/>
  <c r="CQ19" i="1"/>
  <c r="CQ40" i="1"/>
  <c r="CQ37" i="1"/>
  <c r="CQ35" i="1"/>
  <c r="CQ31" i="1"/>
  <c r="CQ36" i="1"/>
  <c r="CQ13" i="1"/>
  <c r="CQ25" i="1"/>
  <c r="CQ34" i="1"/>
  <c r="CQ23" i="1"/>
  <c r="CQ10" i="1"/>
  <c r="CQ17" i="1"/>
  <c r="CQ28" i="1"/>
  <c r="CQ38" i="1"/>
  <c r="CQ12" i="1"/>
  <c r="CQ21" i="1"/>
  <c r="CQ32" i="1"/>
  <c r="CQ30" i="1"/>
  <c r="CQ20" i="1"/>
  <c r="CQ14" i="1"/>
  <c r="CQ9" i="1"/>
  <c r="CQ39" i="1"/>
  <c r="CQ24" i="1"/>
  <c r="CQ27" i="1"/>
  <c r="CQ18" i="1"/>
  <c r="CQ11" i="1"/>
  <c r="CR16" i="1"/>
  <c r="ED16" i="1"/>
  <c r="CR32" i="1"/>
  <c r="CR21" i="1"/>
  <c r="CR11" i="1"/>
  <c r="ED32" i="1"/>
  <c r="EB39" i="1"/>
  <c r="EB38" i="1"/>
  <c r="EB19" i="1"/>
  <c r="EB34" i="1"/>
  <c r="EB20" i="1"/>
  <c r="EB10" i="1"/>
  <c r="EB25" i="1"/>
  <c r="EB40" i="1"/>
  <c r="EB21" i="1"/>
  <c r="EB12" i="1"/>
  <c r="EB26" i="1"/>
  <c r="EB9" i="1"/>
  <c r="EB23" i="1"/>
  <c r="EB28" i="1"/>
  <c r="EB15" i="1"/>
  <c r="EB14" i="1"/>
  <c r="EB29" i="1"/>
  <c r="EB11" i="1"/>
  <c r="EB36" i="1"/>
  <c r="EB32" i="1"/>
  <c r="EB16" i="1"/>
  <c r="EB31" i="1"/>
  <c r="EB13" i="1"/>
  <c r="EB37" i="1"/>
  <c r="CR29" i="1"/>
  <c r="EB30" i="1"/>
  <c r="CR38" i="1"/>
  <c r="CR17" i="1"/>
  <c r="CR20" i="1"/>
  <c r="CR33" i="1"/>
  <c r="CR12" i="1"/>
  <c r="CR15" i="1"/>
  <c r="CR34" i="1"/>
  <c r="CR18" i="1"/>
  <c r="CR25" i="1"/>
  <c r="CR27" i="1"/>
  <c r="CR14" i="1"/>
  <c r="CR35" i="1"/>
  <c r="CR24" i="1"/>
  <c r="CR39" i="1"/>
  <c r="CR22" i="1"/>
  <c r="EB27" i="1"/>
  <c r="CR28" i="1"/>
  <c r="CR37" i="1"/>
  <c r="CR19" i="1"/>
  <c r="EB24" i="1"/>
  <c r="EB18" i="1"/>
  <c r="EE33" i="1"/>
  <c r="EE16" i="1"/>
  <c r="EE18" i="1"/>
  <c r="EE29" i="1"/>
  <c r="EE28" i="1"/>
  <c r="EE35" i="1"/>
  <c r="EE24" i="1"/>
  <c r="EE22" i="1"/>
  <c r="EE23" i="1"/>
  <c r="EE12" i="1"/>
  <c r="EE32" i="1"/>
  <c r="EE26" i="1"/>
  <c r="EE21" i="1"/>
  <c r="EE20" i="1"/>
  <c r="EE39" i="1"/>
  <c r="EE15" i="1"/>
  <c r="EE14" i="1"/>
  <c r="EE38" i="1"/>
  <c r="EE13" i="1"/>
  <c r="EE11" i="1"/>
  <c r="EE10" i="1"/>
  <c r="EE25" i="1"/>
  <c r="EE40" i="1"/>
  <c r="EB17" i="1"/>
  <c r="CR30" i="1"/>
  <c r="EB33" i="1"/>
  <c r="EB22" i="1"/>
  <c r="CR36" i="1"/>
  <c r="CN24" i="1"/>
  <c r="CP33" i="1"/>
  <c r="CP21" i="1"/>
  <c r="CP19" i="1"/>
  <c r="EF32" i="1"/>
  <c r="CN31" i="1"/>
  <c r="CN18" i="1"/>
  <c r="CN33" i="1"/>
  <c r="EF13" i="1"/>
  <c r="EF15" i="1"/>
  <c r="CP11" i="1"/>
  <c r="CN22" i="1"/>
  <c r="CP38" i="1"/>
  <c r="CP9" i="1"/>
  <c r="CP26" i="1"/>
  <c r="CP24" i="1"/>
  <c r="EF34" i="1"/>
  <c r="CN26" i="1"/>
  <c r="CP17" i="1"/>
  <c r="CP15" i="1"/>
  <c r="CP12" i="1"/>
  <c r="EF26" i="1"/>
  <c r="EF14" i="1"/>
  <c r="CN39" i="1"/>
  <c r="EF17" i="1"/>
  <c r="CN17" i="1"/>
  <c r="CN28" i="1"/>
  <c r="CN37" i="1"/>
  <c r="CN29" i="1"/>
  <c r="CN11" i="1"/>
  <c r="CP30" i="1"/>
  <c r="EF29" i="1"/>
  <c r="EF30" i="1"/>
  <c r="EF10" i="1"/>
  <c r="EF40" i="1"/>
  <c r="CN34" i="1"/>
  <c r="CN10" i="1"/>
  <c r="CN9" i="1"/>
  <c r="CO17" i="1"/>
  <c r="CO16" i="1"/>
  <c r="CO9" i="1"/>
  <c r="CO28" i="1"/>
  <c r="CO29" i="1"/>
  <c r="CO34" i="1"/>
  <c r="CO18" i="1"/>
  <c r="CO23" i="1"/>
  <c r="CO22" i="1"/>
  <c r="CO32" i="1"/>
  <c r="CO19" i="1"/>
  <c r="CO31" i="1"/>
  <c r="CO20" i="1"/>
  <c r="CO21" i="1"/>
  <c r="CO24" i="1"/>
  <c r="CO11" i="1"/>
  <c r="CO27" i="1"/>
  <c r="CO13" i="1"/>
  <c r="CO26" i="1"/>
  <c r="CO14" i="1"/>
  <c r="CO15" i="1"/>
  <c r="CO33" i="1"/>
  <c r="CO10" i="1"/>
  <c r="CO35" i="1"/>
  <c r="CO12" i="1"/>
  <c r="CO39" i="1"/>
  <c r="CO38" i="1"/>
  <c r="CO40" i="1"/>
  <c r="CO36" i="1"/>
  <c r="CO37" i="1"/>
  <c r="CO30" i="1"/>
  <c r="CS32" i="1"/>
  <c r="CS31" i="1"/>
  <c r="CS37" i="1"/>
  <c r="CS38" i="1"/>
  <c r="CS18" i="1"/>
  <c r="CS25" i="1"/>
  <c r="CS13" i="1"/>
  <c r="CS9" i="1"/>
  <c r="CS28" i="1"/>
  <c r="CS30" i="1"/>
  <c r="CS34" i="1"/>
  <c r="CS14" i="1"/>
  <c r="CS19" i="1"/>
  <c r="CS17" i="1"/>
  <c r="CS23" i="1"/>
  <c r="CS29" i="1"/>
  <c r="CS33" i="1"/>
  <c r="CS26" i="1"/>
  <c r="CS20" i="1"/>
  <c r="CS22" i="1"/>
  <c r="CS21" i="1"/>
  <c r="CS16" i="1"/>
  <c r="CS10" i="1"/>
  <c r="CS15" i="1"/>
  <c r="CS12" i="1"/>
  <c r="CS36" i="1"/>
  <c r="CS27" i="1"/>
  <c r="CS39" i="1"/>
  <c r="CS40" i="1"/>
  <c r="CS11" i="1"/>
  <c r="CS35" i="1"/>
  <c r="CS24" i="1"/>
  <c r="EC40" i="1"/>
  <c r="EC29" i="1"/>
  <c r="EC20" i="1"/>
  <c r="EC35" i="1"/>
  <c r="EC28" i="1"/>
  <c r="EC30" i="1"/>
  <c r="EC15" i="1"/>
  <c r="EC12" i="1"/>
  <c r="EC17" i="1"/>
  <c r="EC23" i="1"/>
  <c r="EC24" i="1"/>
  <c r="EC11" i="1"/>
  <c r="EC16" i="1"/>
  <c r="EC25" i="1"/>
  <c r="EC18" i="1"/>
  <c r="EC26" i="1"/>
  <c r="EC13" i="1"/>
  <c r="EC38" i="1"/>
  <c r="EC37" i="1"/>
  <c r="EC27" i="1"/>
  <c r="EC39" i="1"/>
  <c r="EC14" i="1"/>
  <c r="EC32" i="1"/>
  <c r="EC36" i="1"/>
  <c r="EC22" i="1"/>
  <c r="EC31" i="1"/>
  <c r="EC21" i="1"/>
  <c r="EC9" i="1"/>
  <c r="EC33" i="1"/>
  <c r="EC10" i="1"/>
  <c r="EC19" i="1"/>
  <c r="EC34" i="1"/>
  <c r="CR31" i="1"/>
  <c r="CR23" i="1"/>
  <c r="CR9" i="1"/>
  <c r="CN20" i="1"/>
  <c r="ED40" i="1"/>
  <c r="ED28" i="1"/>
  <c r="ED25" i="1"/>
  <c r="ED31" i="1"/>
  <c r="ED34" i="1"/>
  <c r="ED26" i="1"/>
  <c r="ED13" i="1"/>
  <c r="ED33" i="1"/>
  <c r="ED9" i="1"/>
  <c r="ED39" i="1"/>
  <c r="ED11" i="1"/>
  <c r="ED15" i="1"/>
  <c r="ED21" i="1"/>
  <c r="ED22" i="1"/>
  <c r="ED30" i="1"/>
  <c r="ED38" i="1"/>
  <c r="ED14" i="1"/>
  <c r="ED23" i="1"/>
  <c r="ED18" i="1"/>
  <c r="ED37" i="1"/>
  <c r="ED27" i="1"/>
  <c r="CM11" i="1"/>
  <c r="EH15" i="1"/>
  <c r="EH12" i="1"/>
  <c r="ED29" i="1"/>
  <c r="ED10" i="1"/>
  <c r="CM39" i="1"/>
  <c r="CM24" i="1"/>
  <c r="CM19" i="1"/>
  <c r="CM26" i="1"/>
  <c r="CM13" i="1"/>
  <c r="CM31" i="1"/>
  <c r="EH16" i="1"/>
  <c r="ED12" i="1"/>
  <c r="EH37" i="1"/>
  <c r="EH11" i="1"/>
  <c r="CP35" i="1"/>
  <c r="CP27" i="1"/>
  <c r="CP16" i="1"/>
  <c r="CP40" i="1"/>
  <c r="CP20" i="1"/>
  <c r="CP10" i="1"/>
  <c r="CP29" i="1"/>
  <c r="CP18" i="1"/>
  <c r="CP13" i="1"/>
  <c r="CP28" i="1"/>
  <c r="CP22" i="1"/>
  <c r="CM17" i="1"/>
  <c r="EH24" i="1"/>
  <c r="ED36" i="1"/>
  <c r="ED20" i="1"/>
  <c r="CM37" i="1"/>
  <c r="ED24" i="1"/>
  <c r="EH38" i="1"/>
  <c r="EH21" i="1"/>
  <c r="CM29" i="1"/>
  <c r="CM30" i="1"/>
  <c r="ED35" i="1"/>
  <c r="CP32" i="1"/>
  <c r="EH40" i="1"/>
  <c r="EH34" i="1"/>
  <c r="EH17" i="1"/>
  <c r="EH14" i="1"/>
  <c r="EH18" i="1"/>
  <c r="EH36" i="1"/>
  <c r="EH25" i="1"/>
  <c r="EH23" i="1"/>
  <c r="EH35" i="1"/>
  <c r="EH28" i="1"/>
  <c r="EH20" i="1"/>
  <c r="EH33" i="1"/>
  <c r="EH13" i="1"/>
  <c r="EH26" i="1"/>
  <c r="EH29" i="1"/>
  <c r="EH32" i="1"/>
  <c r="EH39" i="1"/>
  <c r="EH10" i="1"/>
  <c r="ED19" i="1"/>
  <c r="EH30" i="1"/>
  <c r="EH9" i="1"/>
  <c r="EH27" i="1"/>
  <c r="EH22" i="1"/>
  <c r="CM12" i="1"/>
  <c r="EE34" i="1"/>
  <c r="CT37" i="1"/>
  <c r="EE9" i="1"/>
  <c r="CT13" i="1"/>
  <c r="CO25" i="1"/>
  <c r="EE17" i="1"/>
  <c r="CN36" i="1"/>
  <c r="CT34" i="1"/>
  <c r="EF20" i="1"/>
  <c r="EF19" i="1"/>
  <c r="EF31" i="1"/>
  <c r="CR13" i="1"/>
  <c r="EF11" i="1"/>
  <c r="CR26" i="1"/>
  <c r="CM36" i="1"/>
  <c r="CM33" i="1"/>
  <c r="CM9" i="1"/>
  <c r="CM34" i="1"/>
  <c r="CM35" i="1"/>
  <c r="CM32" i="1"/>
  <c r="CM10" i="1"/>
  <c r="CM25" i="1"/>
  <c r="CM28" i="1"/>
  <c r="CM21" i="1"/>
  <c r="CM22" i="1"/>
  <c r="CM23" i="1"/>
  <c r="CM20" i="1"/>
  <c r="CM38" i="1"/>
  <c r="CM18" i="1"/>
  <c r="CM15" i="1"/>
  <c r="CM16" i="1"/>
  <c r="CM27" i="1"/>
  <c r="CR10" i="1"/>
  <c r="EG62" i="1"/>
  <c r="EG63" i="1"/>
  <c r="EG60" i="1"/>
  <c r="R4" i="1" l="1"/>
  <c r="FZ4" i="1"/>
  <c r="CQ60" i="1"/>
  <c r="CQ59" i="1" s="1"/>
  <c r="R2" i="1"/>
  <c r="S3" i="1"/>
  <c r="S5" i="1" s="1" a="1"/>
  <c r="S5" i="1" s="1"/>
  <c r="S4" i="1" s="1"/>
  <c r="R1" i="1" a="1"/>
  <c r="R1" i="1" s="1"/>
  <c r="CS62" i="1"/>
  <c r="CR62" i="1"/>
  <c r="EF62" i="1"/>
  <c r="FY11" i="1"/>
  <c r="FY30" i="1"/>
  <c r="FY24" i="1"/>
  <c r="FY27" i="1"/>
  <c r="FY20" i="1"/>
  <c r="FY29" i="1"/>
  <c r="FY39" i="1"/>
  <c r="FY15" i="1"/>
  <c r="FY32" i="1"/>
  <c r="FY14" i="1"/>
  <c r="FY18" i="1"/>
  <c r="FY36" i="1"/>
  <c r="FY22" i="1"/>
  <c r="FY31" i="1"/>
  <c r="FY34" i="1"/>
  <c r="FY19" i="1"/>
  <c r="FY12" i="1"/>
  <c r="FY26" i="1"/>
  <c r="FY40" i="1"/>
  <c r="FY38" i="1"/>
  <c r="FY21" i="1"/>
  <c r="FY10" i="1"/>
  <c r="FY28" i="1"/>
  <c r="FY37" i="1"/>
  <c r="FY23" i="1"/>
  <c r="FY35" i="1"/>
  <c r="FY13" i="1"/>
  <c r="FY17" i="1"/>
  <c r="FY33" i="1"/>
  <c r="FY16" i="1"/>
  <c r="FY9" i="1"/>
  <c r="FY25" i="1"/>
  <c r="FX63" i="1"/>
  <c r="FW64" i="1"/>
  <c r="FZ6" i="1"/>
  <c r="FZ57" i="1"/>
  <c r="FW65" i="1"/>
  <c r="FW58" i="1"/>
  <c r="FW59" i="1"/>
  <c r="FX60" i="1"/>
  <c r="FX65" i="1" s="1"/>
  <c r="FX62" i="1"/>
  <c r="GB3" i="1"/>
  <c r="GB5" i="1" s="1" a="1"/>
  <c r="GB5" i="1" s="1"/>
  <c r="GA2" i="1"/>
  <c r="GA1" i="1" a="1"/>
  <c r="GA1" i="1" s="1"/>
  <c r="EI33" i="1"/>
  <c r="EI9" i="1"/>
  <c r="EI35" i="1"/>
  <c r="EI37" i="1"/>
  <c r="EI39" i="1"/>
  <c r="EI23" i="1"/>
  <c r="EI26" i="1"/>
  <c r="EI20" i="1"/>
  <c r="EI10" i="1"/>
  <c r="EI30" i="1"/>
  <c r="EI36" i="1"/>
  <c r="EI21" i="1"/>
  <c r="EI17" i="1"/>
  <c r="EI24" i="1"/>
  <c r="EI12" i="1"/>
  <c r="EI19" i="1"/>
  <c r="EI32" i="1"/>
  <c r="EI29" i="1"/>
  <c r="EI31" i="1"/>
  <c r="EI34" i="1"/>
  <c r="EI27" i="1"/>
  <c r="EI22" i="1"/>
  <c r="EI28" i="1"/>
  <c r="EI16" i="1"/>
  <c r="EI15" i="1"/>
  <c r="EI40" i="1"/>
  <c r="EI13" i="1"/>
  <c r="EI18" i="1"/>
  <c r="EI25" i="1"/>
  <c r="EI11" i="1"/>
  <c r="EI14" i="1"/>
  <c r="EI38" i="1"/>
  <c r="EE62" i="1"/>
  <c r="EJ57" i="1"/>
  <c r="EK2" i="1"/>
  <c r="EK6" i="1" s="1"/>
  <c r="EL3" i="1"/>
  <c r="EL5" i="1" s="1" a="1"/>
  <c r="EL5" i="1" s="1"/>
  <c r="EL4" i="1" s="1"/>
  <c r="EK1" i="1" a="1"/>
  <c r="EK1" i="1" s="1"/>
  <c r="CT20" i="1"/>
  <c r="CT39" i="1"/>
  <c r="CT14" i="1"/>
  <c r="CT30" i="1"/>
  <c r="CT28" i="1"/>
  <c r="CT35" i="1"/>
  <c r="CT23" i="1"/>
  <c r="CT32" i="1"/>
  <c r="CT38" i="1"/>
  <c r="CT11" i="1"/>
  <c r="CT27" i="1"/>
  <c r="CT17" i="1"/>
  <c r="CT19" i="1"/>
  <c r="CT15" i="1"/>
  <c r="CT29" i="1"/>
  <c r="CT10" i="1"/>
  <c r="CT22" i="1"/>
  <c r="CT24" i="1"/>
  <c r="CT9" i="1"/>
  <c r="CT40" i="1"/>
  <c r="CT21" i="1"/>
  <c r="CT36" i="1"/>
  <c r="CT16" i="1"/>
  <c r="CT26" i="1"/>
  <c r="CT12" i="1"/>
  <c r="CT18" i="1"/>
  <c r="CT33" i="1"/>
  <c r="CT31" i="1"/>
  <c r="CT25" i="1"/>
  <c r="CN62" i="1"/>
  <c r="CV2" i="1"/>
  <c r="CV6" i="1" s="1"/>
  <c r="CW3" i="1"/>
  <c r="CW5" i="1" s="1" a="1"/>
  <c r="CW5" i="1" s="1"/>
  <c r="CW4" i="1" s="1"/>
  <c r="CV1" i="1" a="1"/>
  <c r="CV1" i="1" s="1"/>
  <c r="CU6" i="1"/>
  <c r="CU57" i="1"/>
  <c r="BI3" i="1"/>
  <c r="BI5" i="1" s="1" a="1"/>
  <c r="BI5" i="1" s="1"/>
  <c r="BI4" i="1" s="1"/>
  <c r="BH2" i="1"/>
  <c r="BH1" i="1" a="1"/>
  <c r="BH1" i="1" s="1"/>
  <c r="CP62" i="1"/>
  <c r="EB63" i="1"/>
  <c r="EB62" i="1"/>
  <c r="CQ62" i="1"/>
  <c r="CQ63" i="1"/>
  <c r="ED62" i="1"/>
  <c r="CN63" i="1"/>
  <c r="CN64" i="1" s="1"/>
  <c r="EE63" i="1"/>
  <c r="EB60" i="1"/>
  <c r="EB59" i="1" s="1"/>
  <c r="CR63" i="1"/>
  <c r="CR64" i="1" s="1"/>
  <c r="EH62" i="1"/>
  <c r="EC63" i="1"/>
  <c r="EC62" i="1"/>
  <c r="EC64" i="1" s="1"/>
  <c r="CS63" i="1"/>
  <c r="CS60" i="1"/>
  <c r="CS65" i="1" s="1"/>
  <c r="CO62" i="1"/>
  <c r="CO63" i="1"/>
  <c r="EE60" i="1"/>
  <c r="EE65" i="1" s="1"/>
  <c r="CN60" i="1"/>
  <c r="CN59" i="1" s="1"/>
  <c r="CO60" i="1"/>
  <c r="CO59" i="1" s="1"/>
  <c r="EH63" i="1"/>
  <c r="CP60" i="1"/>
  <c r="CP65" i="1" s="1"/>
  <c r="ED63" i="1"/>
  <c r="ED60" i="1"/>
  <c r="ED65" i="1" s="1"/>
  <c r="EC60" i="1"/>
  <c r="EC58" i="1" s="1"/>
  <c r="CP63" i="1"/>
  <c r="CR60" i="1"/>
  <c r="CR59" i="1" s="1"/>
  <c r="EH60" i="1"/>
  <c r="EH65" i="1" s="1"/>
  <c r="EF60" i="1"/>
  <c r="EF59" i="1" s="1"/>
  <c r="EG64" i="1"/>
  <c r="EF63" i="1"/>
  <c r="CM63" i="1"/>
  <c r="CM60" i="1"/>
  <c r="CM58" i="1" s="1"/>
  <c r="CM62" i="1"/>
  <c r="CQ65" i="1"/>
  <c r="CQ58" i="1"/>
  <c r="EG58" i="1"/>
  <c r="EG59" i="1"/>
  <c r="EG65" i="1"/>
  <c r="EF64" i="1" l="1"/>
  <c r="EK57" i="1"/>
  <c r="EE64" i="1"/>
  <c r="CS59" i="1"/>
  <c r="CS64" i="1"/>
  <c r="CS58" i="1"/>
  <c r="GA4" i="1"/>
  <c r="CT60" i="1"/>
  <c r="CT58" i="1" s="1"/>
  <c r="CP64" i="1"/>
  <c r="S2" i="1"/>
  <c r="S1" i="1" a="1"/>
  <c r="S1" i="1" s="1"/>
  <c r="T3" i="1"/>
  <c r="T5" i="1" s="1" a="1"/>
  <c r="T5" i="1" s="1"/>
  <c r="T4" i="1" s="1"/>
  <c r="CV57" i="1"/>
  <c r="ED64" i="1"/>
  <c r="ED66" i="1" s="1"/>
  <c r="FX64" i="1"/>
  <c r="FX66" i="1" s="1"/>
  <c r="ED59" i="1"/>
  <c r="CT63" i="1"/>
  <c r="EB58" i="1"/>
  <c r="EB65" i="1"/>
  <c r="CQ64" i="1"/>
  <c r="EB64" i="1"/>
  <c r="EH64" i="1"/>
  <c r="EH66" i="1" s="1"/>
  <c r="FW66" i="1"/>
  <c r="FY62" i="1"/>
  <c r="FY60" i="1"/>
  <c r="FY65" i="1" s="1"/>
  <c r="FZ16" i="1"/>
  <c r="FZ15" i="1"/>
  <c r="FZ31" i="1"/>
  <c r="FZ35" i="1"/>
  <c r="FZ30" i="1"/>
  <c r="FZ18" i="1"/>
  <c r="FZ17" i="1"/>
  <c r="FZ21" i="1"/>
  <c r="FZ37" i="1"/>
  <c r="FZ39" i="1"/>
  <c r="FZ13" i="1"/>
  <c r="FZ12" i="1"/>
  <c r="FZ27" i="1"/>
  <c r="FZ10" i="1"/>
  <c r="FZ22" i="1"/>
  <c r="FZ11" i="1"/>
  <c r="FZ14" i="1"/>
  <c r="FZ19" i="1"/>
  <c r="FZ23" i="1"/>
  <c r="FZ25" i="1"/>
  <c r="FZ38" i="1"/>
  <c r="FZ20" i="1"/>
  <c r="FZ33" i="1"/>
  <c r="FZ28" i="1"/>
  <c r="FZ40" i="1"/>
  <c r="FZ24" i="1"/>
  <c r="FZ32" i="1"/>
  <c r="FZ9" i="1"/>
  <c r="FZ26" i="1"/>
  <c r="FZ36" i="1"/>
  <c r="FZ34" i="1"/>
  <c r="FZ29" i="1"/>
  <c r="GA57" i="1"/>
  <c r="GA6" i="1"/>
  <c r="GB2" i="1"/>
  <c r="GC3" i="1"/>
  <c r="GC5" i="1" s="1" a="1"/>
  <c r="GC5" i="1" s="1"/>
  <c r="GB1" i="1" a="1"/>
  <c r="GB1" i="1" s="1"/>
  <c r="FY63" i="1"/>
  <c r="FX59" i="1"/>
  <c r="FX58" i="1"/>
  <c r="EK26" i="1"/>
  <c r="EK37" i="1"/>
  <c r="EK13" i="1"/>
  <c r="EK27" i="1"/>
  <c r="EK34" i="1"/>
  <c r="EK29" i="1"/>
  <c r="EK19" i="1"/>
  <c r="EK23" i="1"/>
  <c r="EK38" i="1"/>
  <c r="EK40" i="1"/>
  <c r="EK36" i="1"/>
  <c r="EK10" i="1"/>
  <c r="EK12" i="1"/>
  <c r="EK15" i="1"/>
  <c r="EK20" i="1"/>
  <c r="EK11" i="1"/>
  <c r="EK33" i="1"/>
  <c r="EK28" i="1"/>
  <c r="EK25" i="1"/>
  <c r="EK9" i="1"/>
  <c r="EK39" i="1"/>
  <c r="EK30" i="1"/>
  <c r="EK18" i="1"/>
  <c r="EK21" i="1"/>
  <c r="EK14" i="1"/>
  <c r="EK16" i="1"/>
  <c r="EK31" i="1"/>
  <c r="EK22" i="1"/>
  <c r="EK35" i="1"/>
  <c r="EK32" i="1"/>
  <c r="EK17" i="1"/>
  <c r="EK24" i="1"/>
  <c r="EM3" i="1"/>
  <c r="EM5" i="1" s="1" a="1"/>
  <c r="EM5" i="1" s="1"/>
  <c r="EM4" i="1" s="1"/>
  <c r="EL2" i="1"/>
  <c r="EL6" i="1" s="1"/>
  <c r="EL1" i="1" a="1"/>
  <c r="EL1" i="1" s="1"/>
  <c r="EL57" i="1" s="1"/>
  <c r="EI63" i="1"/>
  <c r="EJ36" i="1"/>
  <c r="EJ33" i="1"/>
  <c r="EJ22" i="1"/>
  <c r="EJ26" i="1"/>
  <c r="EJ40" i="1"/>
  <c r="EJ34" i="1"/>
  <c r="EJ11" i="1"/>
  <c r="EJ16" i="1"/>
  <c r="EJ30" i="1"/>
  <c r="EJ18" i="1"/>
  <c r="EJ9" i="1"/>
  <c r="EJ10" i="1"/>
  <c r="EJ13" i="1"/>
  <c r="EJ39" i="1"/>
  <c r="EJ21" i="1"/>
  <c r="EJ14" i="1"/>
  <c r="EJ32" i="1"/>
  <c r="EJ20" i="1"/>
  <c r="EJ37" i="1"/>
  <c r="EJ24" i="1"/>
  <c r="EJ28" i="1"/>
  <c r="EJ31" i="1"/>
  <c r="EJ25" i="1"/>
  <c r="EJ38" i="1"/>
  <c r="EJ35" i="1"/>
  <c r="EJ12" i="1"/>
  <c r="EJ27" i="1"/>
  <c r="EJ29" i="1"/>
  <c r="EJ19" i="1"/>
  <c r="EJ15" i="1"/>
  <c r="EJ23" i="1"/>
  <c r="EJ17" i="1"/>
  <c r="EI62" i="1"/>
  <c r="EI60" i="1"/>
  <c r="ED58" i="1"/>
  <c r="CW2" i="1"/>
  <c r="CW6" i="1" s="1"/>
  <c r="CX3" i="1"/>
  <c r="CX5" i="1" s="1" a="1"/>
  <c r="CX5" i="1" s="1"/>
  <c r="CX4" i="1" s="1"/>
  <c r="CW1" i="1" a="1"/>
  <c r="CW1" i="1" s="1"/>
  <c r="CW57" i="1" s="1"/>
  <c r="CU39" i="1"/>
  <c r="CU15" i="1"/>
  <c r="CU17" i="1"/>
  <c r="CU21" i="1"/>
  <c r="CU14" i="1"/>
  <c r="CU31" i="1"/>
  <c r="CU32" i="1"/>
  <c r="CU27" i="1"/>
  <c r="CU28" i="1"/>
  <c r="CU13" i="1"/>
  <c r="CU30" i="1"/>
  <c r="CU34" i="1"/>
  <c r="CU38" i="1"/>
  <c r="CU26" i="1"/>
  <c r="CU23" i="1"/>
  <c r="CU20" i="1"/>
  <c r="CU11" i="1"/>
  <c r="CU37" i="1"/>
  <c r="CU24" i="1"/>
  <c r="CU12" i="1"/>
  <c r="CU35" i="1"/>
  <c r="CU18" i="1"/>
  <c r="CU19" i="1"/>
  <c r="CU25" i="1"/>
  <c r="CU10" i="1"/>
  <c r="CU36" i="1"/>
  <c r="CU16" i="1"/>
  <c r="CU29" i="1"/>
  <c r="CU40" i="1"/>
  <c r="CU33" i="1"/>
  <c r="CU9" i="1"/>
  <c r="CU22" i="1"/>
  <c r="CT62" i="1"/>
  <c r="CT64" i="1" s="1"/>
  <c r="CO65" i="1"/>
  <c r="CO64" i="1"/>
  <c r="CV23" i="1"/>
  <c r="CV27" i="1"/>
  <c r="CV10" i="1"/>
  <c r="CV37" i="1"/>
  <c r="CV13" i="1"/>
  <c r="CV15" i="1"/>
  <c r="CV17" i="1"/>
  <c r="CV31" i="1"/>
  <c r="CV35" i="1"/>
  <c r="CV28" i="1"/>
  <c r="CV39" i="1"/>
  <c r="CV12" i="1"/>
  <c r="CV34" i="1"/>
  <c r="CV32" i="1"/>
  <c r="CV36" i="1"/>
  <c r="CV16" i="1"/>
  <c r="CV25" i="1"/>
  <c r="CV29" i="1"/>
  <c r="CV11" i="1"/>
  <c r="CV19" i="1"/>
  <c r="CV18" i="1"/>
  <c r="CV40" i="1"/>
  <c r="CV33" i="1"/>
  <c r="CV24" i="1"/>
  <c r="CV20" i="1"/>
  <c r="CV9" i="1"/>
  <c r="CV22" i="1"/>
  <c r="CV21" i="1"/>
  <c r="CV38" i="1"/>
  <c r="CV30" i="1"/>
  <c r="CV26" i="1"/>
  <c r="CV14" i="1"/>
  <c r="BI2" i="1"/>
  <c r="BJ3" i="1"/>
  <c r="BJ5" i="1" s="1" a="1"/>
  <c r="BJ5" i="1" s="1"/>
  <c r="BJ4" i="1" s="1"/>
  <c r="BI1" i="1" a="1"/>
  <c r="BI1" i="1" s="1"/>
  <c r="CO58" i="1"/>
  <c r="CN65" i="1"/>
  <c r="CN66" i="1" s="1"/>
  <c r="CS66" i="1"/>
  <c r="EE58" i="1"/>
  <c r="EE66" i="1"/>
  <c r="EH58" i="1"/>
  <c r="EC65" i="1"/>
  <c r="EC66" i="1" s="1"/>
  <c r="EF58" i="1"/>
  <c r="EE59" i="1"/>
  <c r="CN58" i="1"/>
  <c r="CP58" i="1"/>
  <c r="CP59" i="1"/>
  <c r="EH59" i="1"/>
  <c r="CP66" i="1"/>
  <c r="CR58" i="1"/>
  <c r="EC59" i="1"/>
  <c r="CR65" i="1"/>
  <c r="CR66" i="1" s="1"/>
  <c r="EF65" i="1"/>
  <c r="EF66" i="1" s="1"/>
  <c r="EG66" i="1"/>
  <c r="CM64" i="1"/>
  <c r="CM59" i="1"/>
  <c r="CM65" i="1"/>
  <c r="CQ66" i="1"/>
  <c r="EB66" i="1" l="1"/>
  <c r="CO66" i="1"/>
  <c r="CT59" i="1"/>
  <c r="CT65" i="1"/>
  <c r="CT66" i="1" s="1"/>
  <c r="GB4" i="1"/>
  <c r="T1" i="1" a="1"/>
  <c r="T1" i="1" s="1"/>
  <c r="T2" i="1"/>
  <c r="U3" i="1"/>
  <c r="U5" i="1" s="1" a="1"/>
  <c r="U5" i="1" s="1"/>
  <c r="U4" i="1" s="1"/>
  <c r="EI64" i="1"/>
  <c r="GD3" i="1"/>
  <c r="GD5" i="1" s="1" a="1"/>
  <c r="GD5" i="1" s="1"/>
  <c r="GC2" i="1"/>
  <c r="GC1" i="1" a="1"/>
  <c r="GC1" i="1" s="1"/>
  <c r="FZ62" i="1"/>
  <c r="FZ60" i="1"/>
  <c r="GB6" i="1"/>
  <c r="GB57" i="1"/>
  <c r="FZ63" i="1"/>
  <c r="GA14" i="1"/>
  <c r="GA30" i="1"/>
  <c r="GA32" i="1"/>
  <c r="GA26" i="1"/>
  <c r="GA12" i="1"/>
  <c r="GA22" i="1"/>
  <c r="GA36" i="1"/>
  <c r="GA34" i="1"/>
  <c r="GA11" i="1"/>
  <c r="GA25" i="1"/>
  <c r="GA18" i="1"/>
  <c r="GA9" i="1"/>
  <c r="GA10" i="1"/>
  <c r="GA29" i="1"/>
  <c r="GA16" i="1"/>
  <c r="GA38" i="1"/>
  <c r="GA13" i="1"/>
  <c r="GA35" i="1"/>
  <c r="GA27" i="1"/>
  <c r="GA15" i="1"/>
  <c r="GA19" i="1"/>
  <c r="GA33" i="1"/>
  <c r="GA31" i="1"/>
  <c r="GA37" i="1"/>
  <c r="GA23" i="1"/>
  <c r="GA17" i="1"/>
  <c r="GA28" i="1"/>
  <c r="GA21" i="1"/>
  <c r="GA24" i="1"/>
  <c r="GA20" i="1"/>
  <c r="GA39" i="1"/>
  <c r="GA40" i="1"/>
  <c r="FY59" i="1"/>
  <c r="FY58" i="1"/>
  <c r="FY64" i="1"/>
  <c r="FY66" i="1" s="1"/>
  <c r="EI65" i="1"/>
  <c r="EI58" i="1"/>
  <c r="EI59" i="1"/>
  <c r="EJ62" i="1"/>
  <c r="EJ60" i="1"/>
  <c r="EK60" i="1"/>
  <c r="EK62" i="1"/>
  <c r="EL10" i="1"/>
  <c r="EL13" i="1"/>
  <c r="EL21" i="1"/>
  <c r="EL17" i="1"/>
  <c r="EL20" i="1"/>
  <c r="EL31" i="1"/>
  <c r="EL37" i="1"/>
  <c r="EL15" i="1"/>
  <c r="EL39" i="1"/>
  <c r="EL11" i="1"/>
  <c r="EL26" i="1"/>
  <c r="EL38" i="1"/>
  <c r="EL22" i="1"/>
  <c r="EL12" i="1"/>
  <c r="EL14" i="1"/>
  <c r="EL16" i="1"/>
  <c r="EL18" i="1"/>
  <c r="EL32" i="1"/>
  <c r="EL27" i="1"/>
  <c r="EL23" i="1"/>
  <c r="EL36" i="1"/>
  <c r="EL33" i="1"/>
  <c r="EL35" i="1"/>
  <c r="EL34" i="1"/>
  <c r="EL40" i="1"/>
  <c r="EL29" i="1"/>
  <c r="EL28" i="1"/>
  <c r="EL25" i="1"/>
  <c r="EL19" i="1"/>
  <c r="EL9" i="1"/>
  <c r="EL24" i="1"/>
  <c r="EL30" i="1"/>
  <c r="EK63" i="1"/>
  <c r="EK65" i="1"/>
  <c r="EJ63" i="1"/>
  <c r="EJ64" i="1" s="1"/>
  <c r="EM2" i="1"/>
  <c r="EM6" i="1" s="1"/>
  <c r="EN3" i="1"/>
  <c r="EN5" i="1" s="1" a="1"/>
  <c r="EN5" i="1" s="1"/>
  <c r="EN4" i="1" s="1"/>
  <c r="EM1" i="1" a="1"/>
  <c r="EM1" i="1" s="1"/>
  <c r="CU63" i="1"/>
  <c r="CV63" i="1"/>
  <c r="CW17" i="1"/>
  <c r="CW16" i="1"/>
  <c r="CW35" i="1"/>
  <c r="CW40" i="1"/>
  <c r="CW20" i="1"/>
  <c r="CW26" i="1"/>
  <c r="CW30" i="1"/>
  <c r="CW37" i="1"/>
  <c r="CW38" i="1"/>
  <c r="CW34" i="1"/>
  <c r="CW31" i="1"/>
  <c r="CW36" i="1"/>
  <c r="CW39" i="1"/>
  <c r="CW15" i="1"/>
  <c r="CW13" i="1"/>
  <c r="CW19" i="1"/>
  <c r="CW14" i="1"/>
  <c r="CW22" i="1"/>
  <c r="CW28" i="1"/>
  <c r="CW9" i="1"/>
  <c r="CW23" i="1"/>
  <c r="CW25" i="1"/>
  <c r="CW29" i="1"/>
  <c r="CW24" i="1"/>
  <c r="CW27" i="1"/>
  <c r="CW32" i="1"/>
  <c r="CW18" i="1"/>
  <c r="CW33" i="1"/>
  <c r="CW11" i="1"/>
  <c r="CW12" i="1"/>
  <c r="CW10" i="1"/>
  <c r="CW21" i="1"/>
  <c r="CU62" i="1"/>
  <c r="CU64" i="1" s="1"/>
  <c r="CU60" i="1"/>
  <c r="CX2" i="1"/>
  <c r="CX6" i="1" s="1"/>
  <c r="CY3" i="1"/>
  <c r="CY5" i="1" s="1" a="1"/>
  <c r="CY5" i="1" s="1"/>
  <c r="CY4" i="1" s="1"/>
  <c r="CX1" i="1" a="1"/>
  <c r="CX1" i="1" s="1"/>
  <c r="CX57" i="1" s="1"/>
  <c r="CV62" i="1"/>
  <c r="CV64" i="1" s="1"/>
  <c r="CV60" i="1"/>
  <c r="BK3" i="1"/>
  <c r="BK5" i="1" s="1" a="1"/>
  <c r="BK5" i="1" s="1"/>
  <c r="BK4" i="1" s="1"/>
  <c r="BJ2" i="1"/>
  <c r="BJ6" i="1" s="1"/>
  <c r="BJ1" i="1" a="1"/>
  <c r="BJ1" i="1" s="1"/>
  <c r="CM66" i="1"/>
  <c r="I57" i="1"/>
  <c r="I9" i="1" s="1"/>
  <c r="AX57" i="1"/>
  <c r="AX30" i="1" s="1"/>
  <c r="BI57" i="1"/>
  <c r="BI35" i="1" s="1"/>
  <c r="BH57" i="1"/>
  <c r="BH40" i="1" s="1"/>
  <c r="BG57" i="1"/>
  <c r="BG40" i="1" s="1"/>
  <c r="BF57" i="1"/>
  <c r="BF33" i="1" s="1"/>
  <c r="BE57" i="1"/>
  <c r="BE34" i="1" s="1"/>
  <c r="BD57" i="1"/>
  <c r="BD40" i="1" s="1"/>
  <c r="BC57" i="1"/>
  <c r="BC40" i="1" s="1"/>
  <c r="BB57" i="1"/>
  <c r="BB38" i="1" s="1"/>
  <c r="BA57" i="1"/>
  <c r="BA34" i="1" s="1"/>
  <c r="AZ57" i="1"/>
  <c r="AZ40" i="1" s="1"/>
  <c r="AY57" i="1"/>
  <c r="AY40" i="1" s="1"/>
  <c r="BI6" i="1"/>
  <c r="BH6" i="1"/>
  <c r="BG6" i="1"/>
  <c r="BF6" i="1"/>
  <c r="BE6" i="1"/>
  <c r="BD6" i="1"/>
  <c r="BC6" i="1"/>
  <c r="BB6" i="1"/>
  <c r="BA6" i="1"/>
  <c r="AZ6" i="1"/>
  <c r="AY6" i="1"/>
  <c r="AX6" i="1"/>
  <c r="D13" i="3"/>
  <c r="J57" i="1"/>
  <c r="J40" i="1" s="1"/>
  <c r="I6" i="1"/>
  <c r="T57" i="1"/>
  <c r="T37" i="1" s="1"/>
  <c r="S57" i="1"/>
  <c r="S39" i="1" s="1"/>
  <c r="R57" i="1"/>
  <c r="R38" i="1" s="1"/>
  <c r="Q57" i="1"/>
  <c r="Q24" i="1" s="1"/>
  <c r="P57" i="1"/>
  <c r="P37" i="1" s="1"/>
  <c r="O57" i="1"/>
  <c r="O39" i="1" s="1"/>
  <c r="N57" i="1"/>
  <c r="N36" i="1" s="1"/>
  <c r="M57" i="1"/>
  <c r="M33" i="1" s="1"/>
  <c r="L57" i="1"/>
  <c r="L37" i="1" s="1"/>
  <c r="K57" i="1"/>
  <c r="K39" i="1" s="1"/>
  <c r="T6" i="1"/>
  <c r="S6" i="1"/>
  <c r="R6" i="1"/>
  <c r="Q6" i="1"/>
  <c r="P6" i="1"/>
  <c r="O6" i="1"/>
  <c r="N6" i="1"/>
  <c r="M6" i="1"/>
  <c r="L6" i="1"/>
  <c r="K6" i="1"/>
  <c r="J6" i="1"/>
  <c r="EM57" i="1" l="1"/>
  <c r="EI66" i="1"/>
  <c r="GC4" i="1"/>
  <c r="U2" i="1"/>
  <c r="V3" i="1"/>
  <c r="V5" i="1" s="1" a="1"/>
  <c r="V5" i="1" s="1"/>
  <c r="V4" i="1" s="1"/>
  <c r="U1" i="1" a="1"/>
  <c r="U1" i="1" s="1"/>
  <c r="BJ57" i="1"/>
  <c r="BJ40" i="1" s="1"/>
  <c r="GB15" i="1"/>
  <c r="GB20" i="1"/>
  <c r="GB33" i="1"/>
  <c r="GB38" i="1"/>
  <c r="GB10" i="1"/>
  <c r="GB24" i="1"/>
  <c r="GB21" i="1"/>
  <c r="GB28" i="1"/>
  <c r="GB13" i="1"/>
  <c r="GB26" i="1"/>
  <c r="GB30" i="1"/>
  <c r="GB37" i="1"/>
  <c r="GB23" i="1"/>
  <c r="GB22" i="1"/>
  <c r="GB18" i="1"/>
  <c r="GB32" i="1"/>
  <c r="GB12" i="1"/>
  <c r="GB25" i="1"/>
  <c r="GB16" i="1"/>
  <c r="GB34" i="1"/>
  <c r="GB35" i="1"/>
  <c r="GB40" i="1"/>
  <c r="GB36" i="1"/>
  <c r="GB9" i="1"/>
  <c r="GB27" i="1"/>
  <c r="GB19" i="1"/>
  <c r="GB31" i="1"/>
  <c r="GB17" i="1"/>
  <c r="GB39" i="1"/>
  <c r="GB14" i="1"/>
  <c r="GB11" i="1"/>
  <c r="GB29" i="1"/>
  <c r="FZ65" i="1"/>
  <c r="FZ58" i="1"/>
  <c r="FZ59" i="1"/>
  <c r="GA62" i="1"/>
  <c r="GA60" i="1"/>
  <c r="FZ64" i="1"/>
  <c r="GC57" i="1"/>
  <c r="GC6" i="1"/>
  <c r="GA63" i="1"/>
  <c r="GD2" i="1"/>
  <c r="GE3" i="1"/>
  <c r="GE5" i="1" s="1" a="1"/>
  <c r="GE5" i="1" s="1"/>
  <c r="GD1" i="1" a="1"/>
  <c r="GD1" i="1" s="1"/>
  <c r="EL63" i="1"/>
  <c r="EK64" i="1"/>
  <c r="EK66" i="1" s="1"/>
  <c r="EK59" i="1"/>
  <c r="EK58" i="1"/>
  <c r="EM27" i="1"/>
  <c r="EM30" i="1"/>
  <c r="EM21" i="1"/>
  <c r="EM14" i="1"/>
  <c r="EM24" i="1"/>
  <c r="EM11" i="1"/>
  <c r="EM36" i="1"/>
  <c r="EM13" i="1"/>
  <c r="EM23" i="1"/>
  <c r="EM16" i="1"/>
  <c r="EM17" i="1"/>
  <c r="EM31" i="1"/>
  <c r="EM35" i="1"/>
  <c r="EM18" i="1"/>
  <c r="EM9" i="1"/>
  <c r="EM25" i="1"/>
  <c r="EM38" i="1"/>
  <c r="EM34" i="1"/>
  <c r="EM15" i="1"/>
  <c r="EM40" i="1"/>
  <c r="EM22" i="1"/>
  <c r="EM19" i="1"/>
  <c r="EM39" i="1"/>
  <c r="EM32" i="1"/>
  <c r="EM33" i="1"/>
  <c r="EM26" i="1"/>
  <c r="EM29" i="1"/>
  <c r="EM37" i="1"/>
  <c r="EM20" i="1"/>
  <c r="EM12" i="1"/>
  <c r="EM28" i="1"/>
  <c r="EM10" i="1"/>
  <c r="EN2" i="1"/>
  <c r="EO3" i="1"/>
  <c r="EO5" i="1" s="1" a="1"/>
  <c r="EO5" i="1" s="1"/>
  <c r="EO4" i="1" s="1"/>
  <c r="EN1" i="1" a="1"/>
  <c r="EN1" i="1" s="1"/>
  <c r="EL60" i="1"/>
  <c r="EL62" i="1"/>
  <c r="EL64" i="1" s="1"/>
  <c r="EJ65" i="1"/>
  <c r="EJ66" i="1" s="1"/>
  <c r="EJ58" i="1"/>
  <c r="EJ59" i="1"/>
  <c r="CZ3" i="1"/>
  <c r="CZ5" i="1" s="1" a="1"/>
  <c r="CZ5" i="1" s="1"/>
  <c r="CZ4" i="1" s="1"/>
  <c r="CY2" i="1"/>
  <c r="CY6" i="1" s="1"/>
  <c r="CY1" i="1" a="1"/>
  <c r="CY1" i="1" s="1"/>
  <c r="CY57" i="1" s="1"/>
  <c r="CW60" i="1"/>
  <c r="CW65" i="1" s="1"/>
  <c r="CX36" i="1"/>
  <c r="CX16" i="1"/>
  <c r="CX40" i="1"/>
  <c r="CX9" i="1"/>
  <c r="CX37" i="1"/>
  <c r="CX34" i="1"/>
  <c r="CX33" i="1"/>
  <c r="CX21" i="1"/>
  <c r="CX30" i="1"/>
  <c r="CX17" i="1"/>
  <c r="CX26" i="1"/>
  <c r="CX27" i="1"/>
  <c r="CX31" i="1"/>
  <c r="CX39" i="1"/>
  <c r="CX12" i="1"/>
  <c r="CX29" i="1"/>
  <c r="CX19" i="1"/>
  <c r="CX22" i="1"/>
  <c r="CX35" i="1"/>
  <c r="CX28" i="1"/>
  <c r="CX24" i="1"/>
  <c r="CX18" i="1"/>
  <c r="CX14" i="1"/>
  <c r="CX25" i="1"/>
  <c r="CX32" i="1"/>
  <c r="CX11" i="1"/>
  <c r="CX38" i="1"/>
  <c r="CX23" i="1"/>
  <c r="CX20" i="1"/>
  <c r="CX10" i="1"/>
  <c r="CX15" i="1"/>
  <c r="CX13" i="1"/>
  <c r="CU65" i="1"/>
  <c r="CU66" i="1" s="1"/>
  <c r="CU58" i="1"/>
  <c r="CU59" i="1"/>
  <c r="CV65" i="1"/>
  <c r="CV66" i="1" s="1"/>
  <c r="CV59" i="1"/>
  <c r="CV58" i="1"/>
  <c r="CW62" i="1"/>
  <c r="CW63" i="1"/>
  <c r="BK2" i="1"/>
  <c r="BL3" i="1"/>
  <c r="BL5" i="1" s="1" a="1"/>
  <c r="BL5" i="1" s="1"/>
  <c r="BL4" i="1" s="1"/>
  <c r="BK1" i="1" a="1"/>
  <c r="BK1" i="1" s="1"/>
  <c r="BF32" i="1"/>
  <c r="R40" i="1"/>
  <c r="AY11" i="1"/>
  <c r="AY23" i="1"/>
  <c r="BC24" i="1"/>
  <c r="S17" i="1"/>
  <c r="I12" i="1"/>
  <c r="R20" i="1"/>
  <c r="S36" i="1"/>
  <c r="BC15" i="1"/>
  <c r="AY27" i="1"/>
  <c r="BC34" i="1"/>
  <c r="N40" i="1"/>
  <c r="BE13" i="1"/>
  <c r="S28" i="1"/>
  <c r="O40" i="1"/>
  <c r="BH14" i="1"/>
  <c r="BC10" i="1"/>
  <c r="BD26" i="1"/>
  <c r="BG28" i="1"/>
  <c r="AY33" i="1"/>
  <c r="BD13" i="1"/>
  <c r="BH17" i="1"/>
  <c r="BG29" i="1"/>
  <c r="BG39" i="1"/>
  <c r="BJ23" i="1"/>
  <c r="BB39" i="1"/>
  <c r="BF18" i="1"/>
  <c r="BB28" i="1"/>
  <c r="BF30" i="1"/>
  <c r="S20" i="1"/>
  <c r="O27" i="1"/>
  <c r="K40" i="1"/>
  <c r="S40" i="1"/>
  <c r="BB9" i="1"/>
  <c r="BB16" i="1"/>
  <c r="BF36" i="1"/>
  <c r="K10" i="1"/>
  <c r="O15" i="1"/>
  <c r="K18" i="1"/>
  <c r="K30" i="1"/>
  <c r="S9" i="1"/>
  <c r="K12" i="1"/>
  <c r="O23" i="1"/>
  <c r="K32" i="1"/>
  <c r="BJ15" i="1"/>
  <c r="AZ33" i="1"/>
  <c r="BD9" i="1"/>
  <c r="BA12" i="1"/>
  <c r="BH20" i="1"/>
  <c r="BD25" i="1"/>
  <c r="AZ31" i="1"/>
  <c r="BD34" i="1"/>
  <c r="BH9" i="1"/>
  <c r="BD10" i="1"/>
  <c r="BG11" i="1"/>
  <c r="BH18" i="1"/>
  <c r="AZ20" i="1"/>
  <c r="AZ23" i="1"/>
  <c r="BH25" i="1"/>
  <c r="BH26" i="1"/>
  <c r="AZ28" i="1"/>
  <c r="BH28" i="1"/>
  <c r="BD31" i="1"/>
  <c r="BG32" i="1"/>
  <c r="BD33" i="1"/>
  <c r="BH34" i="1"/>
  <c r="BH36" i="1"/>
  <c r="BJ37" i="1"/>
  <c r="AZ39" i="1"/>
  <c r="BH39" i="1"/>
  <c r="AZ10" i="1"/>
  <c r="AZ13" i="1"/>
  <c r="BD14" i="1"/>
  <c r="BD17" i="1"/>
  <c r="BD18" i="1"/>
  <c r="BD20" i="1"/>
  <c r="BH23" i="1"/>
  <c r="AZ25" i="1"/>
  <c r="AZ26" i="1"/>
  <c r="BD28" i="1"/>
  <c r="BD36" i="1"/>
  <c r="BD39" i="1"/>
  <c r="AZ9" i="1"/>
  <c r="BH10" i="1"/>
  <c r="BH13" i="1"/>
  <c r="AZ14" i="1"/>
  <c r="AZ17" i="1"/>
  <c r="AZ18" i="1"/>
  <c r="AY19" i="1"/>
  <c r="BC20" i="1"/>
  <c r="BC22" i="1"/>
  <c r="BD23" i="1"/>
  <c r="AY29" i="1"/>
  <c r="BH31" i="1"/>
  <c r="BH33" i="1"/>
  <c r="AZ34" i="1"/>
  <c r="AZ36" i="1"/>
  <c r="AY38" i="1"/>
  <c r="L19" i="1"/>
  <c r="M40" i="1"/>
  <c r="Q40" i="1"/>
  <c r="O29" i="1"/>
  <c r="L40" i="1"/>
  <c r="P40" i="1"/>
  <c r="T40" i="1"/>
  <c r="AX21" i="1"/>
  <c r="AX23" i="1"/>
  <c r="AX25" i="1"/>
  <c r="AX35" i="1"/>
  <c r="AX11" i="1"/>
  <c r="AX13" i="1"/>
  <c r="AX31" i="1"/>
  <c r="AX20" i="1"/>
  <c r="AX9" i="1"/>
  <c r="AX17" i="1"/>
  <c r="AX26" i="1"/>
  <c r="AX29" i="1"/>
  <c r="AX32" i="1"/>
  <c r="AX33" i="1"/>
  <c r="AX19" i="1"/>
  <c r="AX39" i="1"/>
  <c r="AX15" i="1"/>
  <c r="AX18" i="1"/>
  <c r="AX36" i="1"/>
  <c r="AX37" i="1"/>
  <c r="BA19" i="1"/>
  <c r="BE26" i="1"/>
  <c r="BG38" i="1"/>
  <c r="BF9" i="1"/>
  <c r="BB10" i="1"/>
  <c r="BB17" i="1"/>
  <c r="BB20" i="1"/>
  <c r="BF21" i="1"/>
  <c r="BB22" i="1"/>
  <c r="BB24" i="1"/>
  <c r="BB32" i="1"/>
  <c r="BB37" i="1"/>
  <c r="BF40" i="1"/>
  <c r="BE9" i="1"/>
  <c r="BF11" i="1"/>
  <c r="BF14" i="1"/>
  <c r="BB15" i="1"/>
  <c r="BG16" i="1"/>
  <c r="BF17" i="1"/>
  <c r="BB18" i="1"/>
  <c r="BJ27" i="1"/>
  <c r="BF28" i="1"/>
  <c r="BF29" i="1"/>
  <c r="BF31" i="1"/>
  <c r="BI32" i="1"/>
  <c r="BB34" i="1"/>
  <c r="BF35" i="1"/>
  <c r="BF38" i="1"/>
  <c r="BF39" i="1"/>
  <c r="BB40" i="1"/>
  <c r="BF16" i="1"/>
  <c r="BE17" i="1"/>
  <c r="BE24" i="1"/>
  <c r="BA35" i="1"/>
  <c r="AY12" i="1"/>
  <c r="BA9" i="1"/>
  <c r="BE12" i="1"/>
  <c r="BA16" i="1"/>
  <c r="BA17" i="1"/>
  <c r="BI18" i="1"/>
  <c r="BE19" i="1"/>
  <c r="BA24" i="1"/>
  <c r="BI24" i="1"/>
  <c r="BA25" i="1"/>
  <c r="BI25" i="1"/>
  <c r="BA27" i="1"/>
  <c r="BE32" i="1"/>
  <c r="BE35" i="1"/>
  <c r="BI9" i="1"/>
  <c r="BE16" i="1"/>
  <c r="BI17" i="1"/>
  <c r="BA18" i="1"/>
  <c r="BE25" i="1"/>
  <c r="BI27" i="1"/>
  <c r="BI12" i="1"/>
  <c r="BA13" i="1"/>
  <c r="BI13" i="1"/>
  <c r="BI16" i="1"/>
  <c r="BE18" i="1"/>
  <c r="BI19" i="1"/>
  <c r="BA26" i="1"/>
  <c r="BI26" i="1"/>
  <c r="BE27" i="1"/>
  <c r="BG10" i="1"/>
  <c r="BC12" i="1"/>
  <c r="AY13" i="1"/>
  <c r="BC13" i="1"/>
  <c r="BG13" i="1"/>
  <c r="AY14" i="1"/>
  <c r="BC19" i="1"/>
  <c r="BG20" i="1"/>
  <c r="BC21" i="1"/>
  <c r="BC23" i="1"/>
  <c r="BG24" i="1"/>
  <c r="BC27" i="1"/>
  <c r="BC30" i="1"/>
  <c r="AY31" i="1"/>
  <c r="AY32" i="1"/>
  <c r="BC33" i="1"/>
  <c r="BG34" i="1"/>
  <c r="AY35" i="1"/>
  <c r="AY36" i="1"/>
  <c r="AY37" i="1"/>
  <c r="BG37" i="1"/>
  <c r="BF10" i="1"/>
  <c r="BC11" i="1"/>
  <c r="BB12" i="1"/>
  <c r="BG12" i="1"/>
  <c r="BB13" i="1"/>
  <c r="BF13" i="1"/>
  <c r="BJ13" i="1"/>
  <c r="BC14" i="1"/>
  <c r="AY15" i="1"/>
  <c r="BG15" i="1"/>
  <c r="AY16" i="1"/>
  <c r="BB19" i="1"/>
  <c r="BG19" i="1"/>
  <c r="BF20" i="1"/>
  <c r="BB21" i="1"/>
  <c r="AY22" i="1"/>
  <c r="BG22" i="1"/>
  <c r="BB23" i="1"/>
  <c r="BG23" i="1"/>
  <c r="BF24" i="1"/>
  <c r="AY25" i="1"/>
  <c r="BC25" i="1"/>
  <c r="BG25" i="1"/>
  <c r="AY26" i="1"/>
  <c r="BC26" i="1"/>
  <c r="BG26" i="1"/>
  <c r="BB27" i="1"/>
  <c r="BG27" i="1"/>
  <c r="AY28" i="1"/>
  <c r="BC29" i="1"/>
  <c r="BB30" i="1"/>
  <c r="BC31" i="1"/>
  <c r="BJ32" i="1"/>
  <c r="BB33" i="1"/>
  <c r="BG33" i="1"/>
  <c r="BF34" i="1"/>
  <c r="BC35" i="1"/>
  <c r="BC36" i="1"/>
  <c r="BF37" i="1"/>
  <c r="BC38" i="1"/>
  <c r="AY39" i="1"/>
  <c r="BJ39" i="1"/>
  <c r="AY9" i="1"/>
  <c r="BC9" i="1"/>
  <c r="BG9" i="1"/>
  <c r="AY10" i="1"/>
  <c r="BB11" i="1"/>
  <c r="BF12" i="1"/>
  <c r="BB14" i="1"/>
  <c r="BG14" i="1"/>
  <c r="BF15" i="1"/>
  <c r="BC16" i="1"/>
  <c r="AY17" i="1"/>
  <c r="BC17" i="1"/>
  <c r="BG17" i="1"/>
  <c r="AY18" i="1"/>
  <c r="BC18" i="1"/>
  <c r="BG18" i="1"/>
  <c r="BF19" i="1"/>
  <c r="AY20" i="1"/>
  <c r="AY21" i="1"/>
  <c r="BG21" i="1"/>
  <c r="BF22" i="1"/>
  <c r="BF23" i="1"/>
  <c r="AY24" i="1"/>
  <c r="BB25" i="1"/>
  <c r="BF25" i="1"/>
  <c r="BJ25" i="1"/>
  <c r="BB26" i="1"/>
  <c r="BF26" i="1"/>
  <c r="BF27" i="1"/>
  <c r="BC28" i="1"/>
  <c r="BB29" i="1"/>
  <c r="AY30" i="1"/>
  <c r="BG30" i="1"/>
  <c r="BB31" i="1"/>
  <c r="BG31" i="1"/>
  <c r="BC32" i="1"/>
  <c r="AY34" i="1"/>
  <c r="BB35" i="1"/>
  <c r="BG35" i="1"/>
  <c r="BB36" i="1"/>
  <c r="BG36" i="1"/>
  <c r="BC37" i="1"/>
  <c r="BC39" i="1"/>
  <c r="AX22" i="1"/>
  <c r="AX24" i="1"/>
  <c r="AX27" i="1"/>
  <c r="AX34" i="1"/>
  <c r="AX38" i="1"/>
  <c r="AX40" i="1"/>
  <c r="AX10" i="1"/>
  <c r="AX12" i="1"/>
  <c r="AX14" i="1"/>
  <c r="AX16" i="1"/>
  <c r="AX28" i="1"/>
  <c r="BA32" i="1"/>
  <c r="BA33" i="1"/>
  <c r="BE33" i="1"/>
  <c r="BI33" i="1"/>
  <c r="BI34" i="1"/>
  <c r="BA38" i="1"/>
  <c r="BA37" i="1"/>
  <c r="BA30" i="1"/>
  <c r="BA29" i="1"/>
  <c r="BA22" i="1"/>
  <c r="BA21" i="1"/>
  <c r="BA15" i="1"/>
  <c r="BA11" i="1"/>
  <c r="BA39" i="1"/>
  <c r="BA36" i="1"/>
  <c r="BA31" i="1"/>
  <c r="BA28" i="1"/>
  <c r="BA23" i="1"/>
  <c r="BA20" i="1"/>
  <c r="BA14" i="1"/>
  <c r="BA10" i="1"/>
  <c r="BA40" i="1"/>
  <c r="BE38" i="1"/>
  <c r="BE37" i="1"/>
  <c r="BE30" i="1"/>
  <c r="BE29" i="1"/>
  <c r="BE22" i="1"/>
  <c r="BE21" i="1"/>
  <c r="BE15" i="1"/>
  <c r="BE11" i="1"/>
  <c r="BE40" i="1"/>
  <c r="BE39" i="1"/>
  <c r="BE36" i="1"/>
  <c r="BE31" i="1"/>
  <c r="BE28" i="1"/>
  <c r="BE23" i="1"/>
  <c r="BE20" i="1"/>
  <c r="BE14" i="1"/>
  <c r="BE10" i="1"/>
  <c r="BI38" i="1"/>
  <c r="BI37" i="1"/>
  <c r="BI30" i="1"/>
  <c r="BI29" i="1"/>
  <c r="BI22" i="1"/>
  <c r="BI21" i="1"/>
  <c r="BI15" i="1"/>
  <c r="BI11" i="1"/>
  <c r="BI39" i="1"/>
  <c r="BI36" i="1"/>
  <c r="BI31" i="1"/>
  <c r="BI28" i="1"/>
  <c r="BI23" i="1"/>
  <c r="BI20" i="1"/>
  <c r="BI14" i="1"/>
  <c r="BI10" i="1"/>
  <c r="BI40" i="1"/>
  <c r="AZ11" i="1"/>
  <c r="BD11" i="1"/>
  <c r="BH11" i="1"/>
  <c r="AZ15" i="1"/>
  <c r="BD15" i="1"/>
  <c r="BH15" i="1"/>
  <c r="AZ21" i="1"/>
  <c r="BD21" i="1"/>
  <c r="BH21" i="1"/>
  <c r="AZ22" i="1"/>
  <c r="BD22" i="1"/>
  <c r="BH22" i="1"/>
  <c r="AZ29" i="1"/>
  <c r="BD29" i="1"/>
  <c r="BH29" i="1"/>
  <c r="AZ30" i="1"/>
  <c r="BD30" i="1"/>
  <c r="BH30" i="1"/>
  <c r="AZ37" i="1"/>
  <c r="BD37" i="1"/>
  <c r="BH37" i="1"/>
  <c r="AZ38" i="1"/>
  <c r="BD38" i="1"/>
  <c r="BH38" i="1"/>
  <c r="AZ12" i="1"/>
  <c r="BD12" i="1"/>
  <c r="BH12" i="1"/>
  <c r="AZ16" i="1"/>
  <c r="BD16" i="1"/>
  <c r="BH16" i="1"/>
  <c r="AZ19" i="1"/>
  <c r="BD19" i="1"/>
  <c r="BH19" i="1"/>
  <c r="AZ24" i="1"/>
  <c r="BD24" i="1"/>
  <c r="BH24" i="1"/>
  <c r="AZ27" i="1"/>
  <c r="BD27" i="1"/>
  <c r="BH27" i="1"/>
  <c r="AZ32" i="1"/>
  <c r="BD32" i="1"/>
  <c r="BH32" i="1"/>
  <c r="AZ35" i="1"/>
  <c r="BD35" i="1"/>
  <c r="BH35" i="1"/>
  <c r="J39" i="1"/>
  <c r="T11" i="1"/>
  <c r="N21" i="1"/>
  <c r="K22" i="1"/>
  <c r="R23" i="1"/>
  <c r="S31" i="1"/>
  <c r="S33" i="1"/>
  <c r="K35" i="1"/>
  <c r="O38" i="1"/>
  <c r="J22" i="1"/>
  <c r="N31" i="1"/>
  <c r="N24" i="1"/>
  <c r="J29" i="1"/>
  <c r="R34" i="1"/>
  <c r="O9" i="1"/>
  <c r="S11" i="1"/>
  <c r="O17" i="1"/>
  <c r="K19" i="1"/>
  <c r="R22" i="1"/>
  <c r="N27" i="1"/>
  <c r="R28" i="1"/>
  <c r="J32" i="1"/>
  <c r="J33" i="1"/>
  <c r="K34" i="1"/>
  <c r="N35" i="1"/>
  <c r="K38" i="1"/>
  <c r="N26" i="1"/>
  <c r="M25" i="1"/>
  <c r="L12" i="1"/>
  <c r="L22" i="1"/>
  <c r="M24" i="1"/>
  <c r="T13" i="1"/>
  <c r="P35" i="1"/>
  <c r="O11" i="1"/>
  <c r="S13" i="1"/>
  <c r="K14" i="1"/>
  <c r="T15" i="1"/>
  <c r="L16" i="1"/>
  <c r="O26" i="1"/>
  <c r="T27" i="1"/>
  <c r="K28" i="1"/>
  <c r="K31" i="1"/>
  <c r="P32" i="1"/>
  <c r="S34" i="1"/>
  <c r="O35" i="1"/>
  <c r="K36" i="1"/>
  <c r="L14" i="1"/>
  <c r="T9" i="1"/>
  <c r="L10" i="1"/>
  <c r="G7" i="4" s="1"/>
  <c r="O13" i="1"/>
  <c r="S15" i="1"/>
  <c r="K16" i="1"/>
  <c r="T17" i="1"/>
  <c r="S18" i="1"/>
  <c r="K20" i="1"/>
  <c r="O21" i="1"/>
  <c r="S27" i="1"/>
  <c r="L30" i="1"/>
  <c r="O32" i="1"/>
  <c r="O37" i="1"/>
  <c r="R10" i="1"/>
  <c r="J12" i="1"/>
  <c r="N13" i="1"/>
  <c r="R14" i="1"/>
  <c r="N17" i="1"/>
  <c r="J18" i="1"/>
  <c r="N20" i="1"/>
  <c r="N22" i="1"/>
  <c r="J25" i="1"/>
  <c r="J26" i="1"/>
  <c r="J27" i="1"/>
  <c r="R29" i="1"/>
  <c r="J36" i="1"/>
  <c r="J9" i="1"/>
  <c r="N10" i="1"/>
  <c r="J11" i="1"/>
  <c r="N12" i="1"/>
  <c r="J13" i="1"/>
  <c r="N14" i="1"/>
  <c r="J15" i="1"/>
  <c r="N16" i="1"/>
  <c r="J17" i="1"/>
  <c r="R18" i="1"/>
  <c r="J19" i="1"/>
  <c r="R19" i="1"/>
  <c r="R21" i="1"/>
  <c r="N23" i="1"/>
  <c r="J24" i="1"/>
  <c r="R24" i="1"/>
  <c r="Q25" i="1"/>
  <c r="R26" i="1"/>
  <c r="R27" i="1"/>
  <c r="J30" i="1"/>
  <c r="R30" i="1"/>
  <c r="J31" i="1"/>
  <c r="N32" i="1"/>
  <c r="R33" i="1"/>
  <c r="J35" i="1"/>
  <c r="R39" i="1"/>
  <c r="N9" i="1"/>
  <c r="J10" i="1"/>
  <c r="N11" i="1"/>
  <c r="R12" i="1"/>
  <c r="J14" i="1"/>
  <c r="N15" i="1"/>
  <c r="J16" i="1"/>
  <c r="R16" i="1"/>
  <c r="J21" i="1"/>
  <c r="R25" i="1"/>
  <c r="N28" i="1"/>
  <c r="N34" i="1"/>
  <c r="N38" i="1"/>
  <c r="R9" i="1"/>
  <c r="R11" i="1"/>
  <c r="R13" i="1"/>
  <c r="R15" i="1"/>
  <c r="R17" i="1"/>
  <c r="N18" i="1"/>
  <c r="N19" i="1"/>
  <c r="J20" i="1"/>
  <c r="J23" i="1"/>
  <c r="N25" i="1"/>
  <c r="J28" i="1"/>
  <c r="N29" i="1"/>
  <c r="N30" i="1"/>
  <c r="R31" i="1"/>
  <c r="R32" i="1"/>
  <c r="N33" i="1"/>
  <c r="J34" i="1"/>
  <c r="R36" i="1"/>
  <c r="N37" i="1"/>
  <c r="J38" i="1"/>
  <c r="P38" i="1"/>
  <c r="N39" i="1"/>
  <c r="P12" i="1"/>
  <c r="P14" i="1"/>
  <c r="P16" i="1"/>
  <c r="L24" i="1"/>
  <c r="T24" i="1"/>
  <c r="L25" i="1"/>
  <c r="P25" i="1"/>
  <c r="L33" i="1"/>
  <c r="T35" i="1"/>
  <c r="T38" i="1"/>
  <c r="L9" i="1"/>
  <c r="O10" i="1"/>
  <c r="T10" i="1"/>
  <c r="L11" i="1"/>
  <c r="O12" i="1"/>
  <c r="T12" i="1"/>
  <c r="L13" i="1"/>
  <c r="O14" i="1"/>
  <c r="T14" i="1"/>
  <c r="L15" i="1"/>
  <c r="O16" i="1"/>
  <c r="T16" i="1"/>
  <c r="L17" i="1"/>
  <c r="O19" i="1"/>
  <c r="T19" i="1"/>
  <c r="O22" i="1"/>
  <c r="T22" i="1"/>
  <c r="K24" i="1"/>
  <c r="O24" i="1"/>
  <c r="S24" i="1"/>
  <c r="K25" i="1"/>
  <c r="O25" i="1"/>
  <c r="S25" i="1"/>
  <c r="L27" i="1"/>
  <c r="O30" i="1"/>
  <c r="T30" i="1"/>
  <c r="S32" i="1"/>
  <c r="K33" i="1"/>
  <c r="P33" i="1"/>
  <c r="O34" i="1"/>
  <c r="S35" i="1"/>
  <c r="O36" i="1"/>
  <c r="K37" i="1"/>
  <c r="S37" i="1"/>
  <c r="S38" i="1"/>
  <c r="P10" i="1"/>
  <c r="P19" i="1"/>
  <c r="P22" i="1"/>
  <c r="P24" i="1"/>
  <c r="T25" i="1"/>
  <c r="P30" i="1"/>
  <c r="T32" i="1"/>
  <c r="K9" i="1"/>
  <c r="P9" i="1"/>
  <c r="S10" i="1"/>
  <c r="K11" i="1"/>
  <c r="P11" i="1"/>
  <c r="S12" i="1"/>
  <c r="K13" i="1"/>
  <c r="P13" i="1"/>
  <c r="S14" i="1"/>
  <c r="K15" i="1"/>
  <c r="P15" i="1"/>
  <c r="S16" i="1"/>
  <c r="K17" i="1"/>
  <c r="P17" i="1"/>
  <c r="O18" i="1"/>
  <c r="S19" i="1"/>
  <c r="O20" i="1"/>
  <c r="K21" i="1"/>
  <c r="S21" i="1"/>
  <c r="S22" i="1"/>
  <c r="K23" i="1"/>
  <c r="S23" i="1"/>
  <c r="K26" i="1"/>
  <c r="S26" i="1"/>
  <c r="K27" i="1"/>
  <c r="P27" i="1"/>
  <c r="O28" i="1"/>
  <c r="K29" i="1"/>
  <c r="S29" i="1"/>
  <c r="S30" i="1"/>
  <c r="O31" i="1"/>
  <c r="L32" i="1"/>
  <c r="O33" i="1"/>
  <c r="T33" i="1"/>
  <c r="L35" i="1"/>
  <c r="R35" i="1"/>
  <c r="J37" i="1"/>
  <c r="R37" i="1"/>
  <c r="L38" i="1"/>
  <c r="Q38" i="1"/>
  <c r="Q35" i="1"/>
  <c r="Q30" i="1"/>
  <c r="Q27" i="1"/>
  <c r="Q22" i="1"/>
  <c r="Q19" i="1"/>
  <c r="Q39" i="1"/>
  <c r="Q34" i="1"/>
  <c r="Q31" i="1"/>
  <c r="Q26" i="1"/>
  <c r="Q23" i="1"/>
  <c r="Q37" i="1"/>
  <c r="Q36" i="1"/>
  <c r="Q29" i="1"/>
  <c r="Q28" i="1"/>
  <c r="Q21" i="1"/>
  <c r="Q20" i="1"/>
  <c r="Q18" i="1"/>
  <c r="M9" i="1"/>
  <c r="Q9" i="1"/>
  <c r="M10" i="1"/>
  <c r="Q10" i="1"/>
  <c r="M11" i="1"/>
  <c r="Q11" i="1"/>
  <c r="M12" i="1"/>
  <c r="Q12" i="1"/>
  <c r="M13" i="1"/>
  <c r="Q13" i="1"/>
  <c r="M14" i="1"/>
  <c r="Q14" i="1"/>
  <c r="M15" i="1"/>
  <c r="Q15" i="1"/>
  <c r="M16" i="1"/>
  <c r="Q16" i="1"/>
  <c r="M17" i="1"/>
  <c r="Q17" i="1"/>
  <c r="M32" i="1"/>
  <c r="Q32" i="1"/>
  <c r="Q33" i="1"/>
  <c r="M38" i="1"/>
  <c r="M35" i="1"/>
  <c r="M30" i="1"/>
  <c r="M27" i="1"/>
  <c r="M22" i="1"/>
  <c r="M19" i="1"/>
  <c r="M18" i="1"/>
  <c r="M37" i="1"/>
  <c r="M36" i="1"/>
  <c r="M29" i="1"/>
  <c r="M28" i="1"/>
  <c r="M21" i="1"/>
  <c r="M20" i="1"/>
  <c r="M39" i="1"/>
  <c r="M34" i="1"/>
  <c r="M31" i="1"/>
  <c r="M26" i="1"/>
  <c r="M23" i="1"/>
  <c r="L18" i="1"/>
  <c r="P18" i="1"/>
  <c r="T18" i="1"/>
  <c r="L23" i="1"/>
  <c r="P23" i="1"/>
  <c r="T23" i="1"/>
  <c r="L26" i="1"/>
  <c r="P26" i="1"/>
  <c r="T26" i="1"/>
  <c r="L31" i="1"/>
  <c r="P31" i="1"/>
  <c r="T31" i="1"/>
  <c r="L34" i="1"/>
  <c r="P34" i="1"/>
  <c r="T34" i="1"/>
  <c r="L39" i="1"/>
  <c r="P39" i="1"/>
  <c r="T39" i="1"/>
  <c r="L20" i="1"/>
  <c r="P20" i="1"/>
  <c r="T20" i="1"/>
  <c r="L21" i="1"/>
  <c r="P21" i="1"/>
  <c r="T21" i="1"/>
  <c r="L28" i="1"/>
  <c r="P28" i="1"/>
  <c r="T28" i="1"/>
  <c r="L29" i="1"/>
  <c r="P29" i="1"/>
  <c r="T29" i="1"/>
  <c r="L36" i="1"/>
  <c r="P36" i="1"/>
  <c r="T36" i="1"/>
  <c r="I34" i="1"/>
  <c r="I17" i="1"/>
  <c r="I38" i="1"/>
  <c r="I26" i="1"/>
  <c r="I22" i="1"/>
  <c r="I21" i="1"/>
  <c r="I30" i="1"/>
  <c r="I13" i="1"/>
  <c r="I39" i="1"/>
  <c r="I35" i="1"/>
  <c r="I31" i="1"/>
  <c r="I27" i="1"/>
  <c r="I23" i="1"/>
  <c r="I18" i="1"/>
  <c r="I10" i="1"/>
  <c r="I40" i="1"/>
  <c r="I36" i="1"/>
  <c r="I32" i="1"/>
  <c r="I28" i="1"/>
  <c r="I24" i="1"/>
  <c r="I19" i="1"/>
  <c r="I15" i="1"/>
  <c r="I11" i="1"/>
  <c r="I14" i="1"/>
  <c r="I37" i="1"/>
  <c r="I33" i="1"/>
  <c r="I29" i="1"/>
  <c r="I25" i="1"/>
  <c r="I20" i="1"/>
  <c r="I16" i="1"/>
  <c r="F33" i="1"/>
  <c r="BJ11" i="1" l="1"/>
  <c r="BJ31" i="1"/>
  <c r="BJ29" i="1"/>
  <c r="BJ20" i="1"/>
  <c r="BJ10" i="1"/>
  <c r="BJ16" i="1"/>
  <c r="BJ22" i="1"/>
  <c r="BJ36" i="1"/>
  <c r="BJ18" i="1"/>
  <c r="BJ12" i="1"/>
  <c r="BJ34" i="1"/>
  <c r="BJ30" i="1"/>
  <c r="BJ19" i="1"/>
  <c r="BJ17" i="1"/>
  <c r="BJ24" i="1"/>
  <c r="BJ35" i="1"/>
  <c r="BJ33" i="1"/>
  <c r="BJ38" i="1"/>
  <c r="BJ21" i="1"/>
  <c r="BJ14" i="1"/>
  <c r="BJ26" i="1"/>
  <c r="BJ28" i="1"/>
  <c r="BJ9" i="1"/>
  <c r="CW64" i="1"/>
  <c r="CW66" i="1" s="1"/>
  <c r="GD4" i="1"/>
  <c r="FZ66" i="1"/>
  <c r="V1" i="1" a="1"/>
  <c r="V1" i="1" s="1"/>
  <c r="V2" i="1"/>
  <c r="W3" i="1"/>
  <c r="W5" i="1" s="1" a="1"/>
  <c r="W5" i="1" s="1"/>
  <c r="W4" i="1" s="1"/>
  <c r="U57" i="1"/>
  <c r="U6" i="1"/>
  <c r="GB60" i="1"/>
  <c r="GB65" i="1" s="1"/>
  <c r="GB62" i="1"/>
  <c r="GA58" i="1"/>
  <c r="GA59" i="1"/>
  <c r="GC18" i="1"/>
  <c r="GC26" i="1"/>
  <c r="GC35" i="1"/>
  <c r="GC23" i="1"/>
  <c r="GC22" i="1"/>
  <c r="GC28" i="1"/>
  <c r="GC14" i="1"/>
  <c r="GC27" i="1"/>
  <c r="GC10" i="1"/>
  <c r="GC32" i="1"/>
  <c r="GC24" i="1"/>
  <c r="GC31" i="1"/>
  <c r="GC13" i="1"/>
  <c r="GC34" i="1"/>
  <c r="GC33" i="1"/>
  <c r="GC38" i="1"/>
  <c r="GC12" i="1"/>
  <c r="GC11" i="1"/>
  <c r="GC21" i="1"/>
  <c r="GC37" i="1"/>
  <c r="GC17" i="1"/>
  <c r="GC19" i="1"/>
  <c r="GC30" i="1"/>
  <c r="GC39" i="1"/>
  <c r="GC9" i="1"/>
  <c r="GC15" i="1"/>
  <c r="GC20" i="1"/>
  <c r="GC25" i="1"/>
  <c r="GC29" i="1"/>
  <c r="GC36" i="1"/>
  <c r="GC40" i="1"/>
  <c r="GC16" i="1"/>
  <c r="GF3" i="1"/>
  <c r="GF5" i="1" s="1" a="1"/>
  <c r="GF5" i="1" s="1"/>
  <c r="GE2" i="1"/>
  <c r="GE1" i="1" a="1"/>
  <c r="GE1" i="1" s="1"/>
  <c r="GA64" i="1"/>
  <c r="GD6" i="1"/>
  <c r="GD57" i="1"/>
  <c r="GA65" i="1"/>
  <c r="GB63" i="1"/>
  <c r="EO2" i="1"/>
  <c r="EO6" i="1" s="1"/>
  <c r="EP3" i="1"/>
  <c r="EP5" i="1" s="1" a="1"/>
  <c r="EP5" i="1" s="1"/>
  <c r="EP4" i="1" s="1"/>
  <c r="EO1" i="1" a="1"/>
  <c r="EO1" i="1" s="1"/>
  <c r="EN6" i="1"/>
  <c r="EN57" i="1"/>
  <c r="EM63" i="1"/>
  <c r="EM62" i="1"/>
  <c r="EM60" i="1"/>
  <c r="EM65" i="1" s="1"/>
  <c r="EL59" i="1"/>
  <c r="EL58" i="1"/>
  <c r="EL65" i="1"/>
  <c r="EL66" i="1" s="1"/>
  <c r="CX60" i="1"/>
  <c r="CX62" i="1"/>
  <c r="CX63" i="1"/>
  <c r="CX64" i="1" s="1"/>
  <c r="CW59" i="1"/>
  <c r="CW58" i="1"/>
  <c r="CY21" i="1"/>
  <c r="CY33" i="1"/>
  <c r="CY16" i="1"/>
  <c r="CY24" i="1"/>
  <c r="CY35" i="1"/>
  <c r="CY17" i="1"/>
  <c r="CY18" i="1"/>
  <c r="CY39" i="1"/>
  <c r="CY38" i="1"/>
  <c r="CY23" i="1"/>
  <c r="CY22" i="1"/>
  <c r="CY26" i="1"/>
  <c r="CY15" i="1"/>
  <c r="CY28" i="1"/>
  <c r="CY32" i="1"/>
  <c r="CY11" i="1"/>
  <c r="CY30" i="1"/>
  <c r="CY36" i="1"/>
  <c r="CY10" i="1"/>
  <c r="CY40" i="1"/>
  <c r="CY37" i="1"/>
  <c r="CY29" i="1"/>
  <c r="CY19" i="1"/>
  <c r="CY14" i="1"/>
  <c r="CY34" i="1"/>
  <c r="CY13" i="1"/>
  <c r="CY25" i="1"/>
  <c r="CY27" i="1"/>
  <c r="CY31" i="1"/>
  <c r="CY20" i="1"/>
  <c r="CY12" i="1"/>
  <c r="CY9" i="1"/>
  <c r="CZ2" i="1"/>
  <c r="DA3" i="1"/>
  <c r="DA5" i="1" s="1" a="1"/>
  <c r="DA5" i="1" s="1"/>
  <c r="DA4" i="1" s="1"/>
  <c r="CZ1" i="1" a="1"/>
  <c r="CZ1" i="1" s="1"/>
  <c r="BM3" i="1"/>
  <c r="BM5" i="1" s="1" a="1"/>
  <c r="BM5" i="1" s="1"/>
  <c r="BM4" i="1" s="1"/>
  <c r="BL2" i="1"/>
  <c r="BL1" i="1" a="1"/>
  <c r="BL1" i="1" s="1"/>
  <c r="BK57" i="1"/>
  <c r="BK6" i="1"/>
  <c r="G3" i="4"/>
  <c r="BJ62" i="1"/>
  <c r="AY62" i="1"/>
  <c r="BA62" i="1"/>
  <c r="AX60" i="1"/>
  <c r="AX58" i="1" s="1"/>
  <c r="AX63" i="1"/>
  <c r="BF62" i="1"/>
  <c r="BC62" i="1"/>
  <c r="BG62" i="1"/>
  <c r="BB62" i="1"/>
  <c r="AY63" i="1"/>
  <c r="AY64" i="1" s="1"/>
  <c r="BF60" i="1"/>
  <c r="BF59" i="1" s="1"/>
  <c r="BG63" i="1"/>
  <c r="BI62" i="1"/>
  <c r="BE62" i="1"/>
  <c r="BB63" i="1"/>
  <c r="BC63" i="1"/>
  <c r="BF63" i="1"/>
  <c r="AY60" i="1"/>
  <c r="AY65" i="1" s="1"/>
  <c r="BA60" i="1"/>
  <c r="BA65" i="1" s="1"/>
  <c r="BC60" i="1"/>
  <c r="BC65" i="1" s="1"/>
  <c r="BG60" i="1"/>
  <c r="BG59" i="1" s="1"/>
  <c r="BE60" i="1"/>
  <c r="BE58" i="1" s="1"/>
  <c r="BD62" i="1"/>
  <c r="BE63" i="1"/>
  <c r="AZ60" i="1"/>
  <c r="AZ58" i="1" s="1"/>
  <c r="AZ62" i="1"/>
  <c r="BI60" i="1"/>
  <c r="BI59" i="1" s="1"/>
  <c r="AZ63" i="1"/>
  <c r="BH62" i="1"/>
  <c r="BI63" i="1"/>
  <c r="BB60" i="1"/>
  <c r="AX62" i="1"/>
  <c r="BA63" i="1"/>
  <c r="BD63" i="1"/>
  <c r="BH60" i="1"/>
  <c r="BH65" i="1" s="1"/>
  <c r="BH63" i="1"/>
  <c r="BD60" i="1"/>
  <c r="R63" i="1"/>
  <c r="T62" i="1"/>
  <c r="R62" i="1"/>
  <c r="O63" i="1"/>
  <c r="N60" i="1"/>
  <c r="N59" i="1" s="1"/>
  <c r="R60" i="1"/>
  <c r="R58" i="1" s="1"/>
  <c r="N63" i="1"/>
  <c r="O60" i="1"/>
  <c r="O65" i="1" s="1"/>
  <c r="O62" i="1"/>
  <c r="N62" i="1"/>
  <c r="J62" i="1"/>
  <c r="J63" i="1"/>
  <c r="S63" i="1"/>
  <c r="K63" i="1"/>
  <c r="S60" i="1"/>
  <c r="S62" i="1"/>
  <c r="P60" i="1"/>
  <c r="P65" i="1" s="1"/>
  <c r="T60" i="1"/>
  <c r="L60" i="1"/>
  <c r="L65" i="1" s="1"/>
  <c r="K62" i="1"/>
  <c r="L62" i="1"/>
  <c r="T63" i="1"/>
  <c r="J60" i="1"/>
  <c r="J58" i="1" s="1"/>
  <c r="K60" i="1"/>
  <c r="K58" i="1" s="1"/>
  <c r="P63" i="1"/>
  <c r="P62" i="1"/>
  <c r="M63" i="1"/>
  <c r="M60" i="1"/>
  <c r="M65" i="1" s="1"/>
  <c r="M62" i="1"/>
  <c r="I60" i="1"/>
  <c r="I58" i="1" s="1"/>
  <c r="L63" i="1"/>
  <c r="Q63" i="1"/>
  <c r="Q62" i="1"/>
  <c r="Q60" i="1"/>
  <c r="I63" i="1"/>
  <c r="EO57" i="1" l="1"/>
  <c r="BJ63" i="1"/>
  <c r="BJ60" i="1"/>
  <c r="GE4" i="1"/>
  <c r="U33" i="1"/>
  <c r="U10" i="1"/>
  <c r="U32" i="1"/>
  <c r="U22" i="1"/>
  <c r="U20" i="1"/>
  <c r="U37" i="1"/>
  <c r="U13" i="1"/>
  <c r="U19" i="1"/>
  <c r="U39" i="1"/>
  <c r="U25" i="1"/>
  <c r="U16" i="1"/>
  <c r="U18" i="1"/>
  <c r="U34" i="1"/>
  <c r="U21" i="1"/>
  <c r="U11" i="1"/>
  <c r="U31" i="1"/>
  <c r="U14" i="1"/>
  <c r="U38" i="1"/>
  <c r="U36" i="1"/>
  <c r="U26" i="1"/>
  <c r="U24" i="1"/>
  <c r="U9" i="1"/>
  <c r="U17" i="1"/>
  <c r="U35" i="1"/>
  <c r="U29" i="1"/>
  <c r="U23" i="1"/>
  <c r="U15" i="1"/>
  <c r="U27" i="1"/>
  <c r="U40" i="1"/>
  <c r="U12" i="1"/>
  <c r="U30" i="1"/>
  <c r="U28" i="1"/>
  <c r="X3" i="1"/>
  <c r="X5" i="1" s="1" a="1"/>
  <c r="X5" i="1" s="1"/>
  <c r="X4" i="1" s="1"/>
  <c r="W2" i="1"/>
  <c r="W1" i="1" a="1"/>
  <c r="W1" i="1" s="1"/>
  <c r="EM64" i="1"/>
  <c r="EM66" i="1" s="1"/>
  <c r="V57" i="1"/>
  <c r="V6" i="1"/>
  <c r="AZ64" i="1"/>
  <c r="GG3" i="1"/>
  <c r="GG5" i="1" s="1" a="1"/>
  <c r="GG5" i="1" s="1"/>
  <c r="GF2" i="1"/>
  <c r="GF1" i="1" a="1"/>
  <c r="GF1" i="1" s="1"/>
  <c r="GC60" i="1"/>
  <c r="GC65" i="1" s="1"/>
  <c r="GC62" i="1"/>
  <c r="GA66" i="1"/>
  <c r="GD10" i="1"/>
  <c r="GD13" i="1"/>
  <c r="GD34" i="1"/>
  <c r="GD30" i="1"/>
  <c r="GD40" i="1"/>
  <c r="GD19" i="1"/>
  <c r="GD17" i="1"/>
  <c r="GD36" i="1"/>
  <c r="GD11" i="1"/>
  <c r="GD23" i="1"/>
  <c r="GD12" i="1"/>
  <c r="GD27" i="1"/>
  <c r="GD14" i="1"/>
  <c r="GD9" i="1"/>
  <c r="GD29" i="1"/>
  <c r="GD38" i="1"/>
  <c r="GD25" i="1"/>
  <c r="GD15" i="1"/>
  <c r="GD35" i="1"/>
  <c r="GD31" i="1"/>
  <c r="GD16" i="1"/>
  <c r="GD26" i="1"/>
  <c r="GD24" i="1"/>
  <c r="GD20" i="1"/>
  <c r="GD18" i="1"/>
  <c r="GD22" i="1"/>
  <c r="GD28" i="1"/>
  <c r="GD21" i="1"/>
  <c r="GD32" i="1"/>
  <c r="GD33" i="1"/>
  <c r="GD37" i="1"/>
  <c r="GD39" i="1"/>
  <c r="GB64" i="1"/>
  <c r="GB66" i="1" s="1"/>
  <c r="GE6" i="1"/>
  <c r="GE57" i="1"/>
  <c r="GC63" i="1"/>
  <c r="GB58" i="1"/>
  <c r="GB59" i="1"/>
  <c r="EN23" i="1"/>
  <c r="EN28" i="1"/>
  <c r="EN29" i="1"/>
  <c r="EN35" i="1"/>
  <c r="EN9" i="1"/>
  <c r="EN34" i="1"/>
  <c r="EN24" i="1"/>
  <c r="EN17" i="1"/>
  <c r="EN31" i="1"/>
  <c r="EN15" i="1"/>
  <c r="EN16" i="1"/>
  <c r="EN33" i="1"/>
  <c r="EN10" i="1"/>
  <c r="EN37" i="1"/>
  <c r="EN38" i="1"/>
  <c r="EN39" i="1"/>
  <c r="EN40" i="1"/>
  <c r="EN27" i="1"/>
  <c r="EN25" i="1"/>
  <c r="EN19" i="1"/>
  <c r="EN12" i="1"/>
  <c r="EN21" i="1"/>
  <c r="EN32" i="1"/>
  <c r="EN26" i="1"/>
  <c r="EN36" i="1"/>
  <c r="EN20" i="1"/>
  <c r="EN22" i="1"/>
  <c r="EN30" i="1"/>
  <c r="EN11" i="1"/>
  <c r="EN14" i="1"/>
  <c r="EN18" i="1"/>
  <c r="EN13" i="1"/>
  <c r="EO40" i="1"/>
  <c r="EO36" i="1"/>
  <c r="EO18" i="1"/>
  <c r="EO11" i="1"/>
  <c r="EO34" i="1"/>
  <c r="EO22" i="1"/>
  <c r="EO20" i="1"/>
  <c r="EO12" i="1"/>
  <c r="EO30" i="1"/>
  <c r="EO31" i="1"/>
  <c r="EO37" i="1"/>
  <c r="EO9" i="1"/>
  <c r="EO28" i="1"/>
  <c r="EO39" i="1"/>
  <c r="EO23" i="1"/>
  <c r="EO26" i="1"/>
  <c r="EO33" i="1"/>
  <c r="EO27" i="1"/>
  <c r="EO13" i="1"/>
  <c r="EO17" i="1"/>
  <c r="EO21" i="1"/>
  <c r="EO10" i="1"/>
  <c r="EO29" i="1"/>
  <c r="EO15" i="1"/>
  <c r="EO32" i="1"/>
  <c r="EO35" i="1"/>
  <c r="EO24" i="1"/>
  <c r="EO38" i="1"/>
  <c r="EO16" i="1"/>
  <c r="EO25" i="1"/>
  <c r="EO14" i="1"/>
  <c r="EO19" i="1"/>
  <c r="EQ3" i="1"/>
  <c r="EQ5" i="1" s="1" a="1"/>
  <c r="EQ5" i="1" s="1"/>
  <c r="EQ4" i="1" s="1"/>
  <c r="EP2" i="1"/>
  <c r="EP6" i="1" s="1"/>
  <c r="EP1" i="1" a="1"/>
  <c r="EP1" i="1" s="1"/>
  <c r="EM59" i="1"/>
  <c r="EM58" i="1"/>
  <c r="CZ6" i="1"/>
  <c r="CZ57" i="1"/>
  <c r="CY60" i="1"/>
  <c r="CY62" i="1"/>
  <c r="DA2" i="1"/>
  <c r="DA6" i="1" s="1"/>
  <c r="DB3" i="1"/>
  <c r="DB5" i="1" s="1" a="1"/>
  <c r="DB5" i="1" s="1"/>
  <c r="DB4" i="1" s="1"/>
  <c r="DA1" i="1" a="1"/>
  <c r="DA1" i="1" s="1"/>
  <c r="DA57" i="1" s="1"/>
  <c r="CY63" i="1"/>
  <c r="CX65" i="1"/>
  <c r="CX66" i="1" s="1"/>
  <c r="CX58" i="1"/>
  <c r="CX59" i="1"/>
  <c r="BK40" i="1"/>
  <c r="BK36" i="1"/>
  <c r="BK11" i="1"/>
  <c r="BK20" i="1"/>
  <c r="BK31" i="1"/>
  <c r="BK30" i="1"/>
  <c r="BK39" i="1"/>
  <c r="BK24" i="1"/>
  <c r="BK27" i="1"/>
  <c r="BK33" i="1"/>
  <c r="BK15" i="1"/>
  <c r="BK37" i="1"/>
  <c r="BK35" i="1"/>
  <c r="BK10" i="1"/>
  <c r="BK17" i="1"/>
  <c r="BK22" i="1"/>
  <c r="BK13" i="1"/>
  <c r="BK34" i="1"/>
  <c r="BK19" i="1"/>
  <c r="BK23" i="1"/>
  <c r="BK16" i="1"/>
  <c r="BK32" i="1"/>
  <c r="BK29" i="1"/>
  <c r="BK38" i="1"/>
  <c r="BK9" i="1"/>
  <c r="BK18" i="1"/>
  <c r="BK14" i="1"/>
  <c r="BK25" i="1"/>
  <c r="BK28" i="1"/>
  <c r="BK21" i="1"/>
  <c r="BK26" i="1"/>
  <c r="BK12" i="1"/>
  <c r="BL6" i="1"/>
  <c r="BL57" i="1"/>
  <c r="BN3" i="1"/>
  <c r="BN5" i="1" s="1" a="1"/>
  <c r="BN5" i="1" s="1"/>
  <c r="BN4" i="1" s="1"/>
  <c r="BM2" i="1"/>
  <c r="BM1" i="1" a="1"/>
  <c r="BM1" i="1" s="1"/>
  <c r="R64" i="1"/>
  <c r="BF65" i="1"/>
  <c r="BF64" i="1"/>
  <c r="R59" i="1"/>
  <c r="N65" i="1"/>
  <c r="BJ64" i="1"/>
  <c r="S64" i="1"/>
  <c r="AZ65" i="1"/>
  <c r="AZ66" i="1" s="1"/>
  <c r="BB64" i="1"/>
  <c r="BA64" i="1"/>
  <c r="BA66" i="1" s="1"/>
  <c r="BF58" i="1"/>
  <c r="BI58" i="1"/>
  <c r="BC58" i="1"/>
  <c r="BC59" i="1"/>
  <c r="AZ59" i="1"/>
  <c r="AX64" i="1"/>
  <c r="AX59" i="1"/>
  <c r="AX65" i="1"/>
  <c r="BG58" i="1"/>
  <c r="BE64" i="1"/>
  <c r="BG64" i="1"/>
  <c r="BC64" i="1"/>
  <c r="BC66" i="1" s="1"/>
  <c r="BG65" i="1"/>
  <c r="AY58" i="1"/>
  <c r="BA59" i="1"/>
  <c r="BE65" i="1"/>
  <c r="BI64" i="1"/>
  <c r="BA58" i="1"/>
  <c r="AY59" i="1"/>
  <c r="AY66" i="1"/>
  <c r="BH64" i="1"/>
  <c r="BH66" i="1" s="1"/>
  <c r="BB59" i="1"/>
  <c r="BB58" i="1"/>
  <c r="BB65" i="1"/>
  <c r="BI65" i="1"/>
  <c r="BE59" i="1"/>
  <c r="BJ59" i="1"/>
  <c r="BJ58" i="1"/>
  <c r="BJ65" i="1"/>
  <c r="BD64" i="1"/>
  <c r="BD59" i="1"/>
  <c r="BD58" i="1"/>
  <c r="BD65" i="1"/>
  <c r="BH59" i="1"/>
  <c r="BH58" i="1"/>
  <c r="M64" i="1"/>
  <c r="M66" i="1" s="1"/>
  <c r="N58" i="1"/>
  <c r="K64" i="1"/>
  <c r="N64" i="1"/>
  <c r="O64" i="1"/>
  <c r="O66" i="1" s="1"/>
  <c r="T64" i="1"/>
  <c r="R65" i="1"/>
  <c r="S59" i="1"/>
  <c r="S58" i="1"/>
  <c r="P59" i="1"/>
  <c r="P58" i="1"/>
  <c r="S65" i="1"/>
  <c r="J64" i="1"/>
  <c r="T59" i="1"/>
  <c r="T58" i="1"/>
  <c r="Q59" i="1"/>
  <c r="Q58" i="1"/>
  <c r="M59" i="1"/>
  <c r="M58" i="1"/>
  <c r="L59" i="1"/>
  <c r="L58" i="1"/>
  <c r="O59" i="1"/>
  <c r="O58" i="1"/>
  <c r="T65" i="1"/>
  <c r="P64" i="1"/>
  <c r="P66" i="1" s="1"/>
  <c r="I65" i="1"/>
  <c r="J59" i="1"/>
  <c r="J65" i="1"/>
  <c r="L64" i="1"/>
  <c r="L66" i="1" s="1"/>
  <c r="K65" i="1"/>
  <c r="K59" i="1"/>
  <c r="Q65" i="1"/>
  <c r="Q64" i="1"/>
  <c r="I64" i="1"/>
  <c r="R66" i="1" l="1"/>
  <c r="GF4" i="1"/>
  <c r="EP57" i="1"/>
  <c r="U63" i="1"/>
  <c r="V36" i="1"/>
  <c r="V11" i="1"/>
  <c r="V13" i="1"/>
  <c r="V10" i="1"/>
  <c r="V19" i="1"/>
  <c r="V31" i="1"/>
  <c r="V20" i="1"/>
  <c r="V28" i="1"/>
  <c r="V27" i="1"/>
  <c r="V9" i="1"/>
  <c r="V14" i="1"/>
  <c r="V12" i="1"/>
  <c r="V38" i="1"/>
  <c r="V35" i="1"/>
  <c r="V29" i="1"/>
  <c r="V16" i="1"/>
  <c r="V37" i="1"/>
  <c r="V24" i="1"/>
  <c r="V39" i="1"/>
  <c r="V22" i="1"/>
  <c r="V40" i="1"/>
  <c r="V18" i="1"/>
  <c r="V21" i="1"/>
  <c r="V33" i="1"/>
  <c r="V32" i="1"/>
  <c r="V23" i="1"/>
  <c r="V15" i="1"/>
  <c r="V17" i="1"/>
  <c r="V26" i="1"/>
  <c r="V30" i="1"/>
  <c r="V34" i="1"/>
  <c r="V25" i="1"/>
  <c r="U60" i="1"/>
  <c r="U62" i="1"/>
  <c r="U64" i="1" s="1"/>
  <c r="W6" i="1"/>
  <c r="W57" i="1"/>
  <c r="Y3" i="1"/>
  <c r="Y5" i="1" s="1" a="1"/>
  <c r="Y5" i="1" s="1"/>
  <c r="Y4" i="1" s="1"/>
  <c r="X1" i="1" a="1"/>
  <c r="X1" i="1" s="1"/>
  <c r="X2" i="1"/>
  <c r="GC64" i="1"/>
  <c r="GC66" i="1" s="1"/>
  <c r="GD60" i="1"/>
  <c r="GD62" i="1"/>
  <c r="GC58" i="1"/>
  <c r="GC59" i="1"/>
  <c r="GF6" i="1"/>
  <c r="GF57" i="1"/>
  <c r="GE12" i="1"/>
  <c r="GE16" i="1"/>
  <c r="GE28" i="1"/>
  <c r="GE33" i="1"/>
  <c r="GE19" i="1"/>
  <c r="GE24" i="1"/>
  <c r="GE17" i="1"/>
  <c r="GE10" i="1"/>
  <c r="GE32" i="1"/>
  <c r="GE30" i="1"/>
  <c r="GE9" i="1"/>
  <c r="GE20" i="1"/>
  <c r="GE34" i="1"/>
  <c r="GE36" i="1"/>
  <c r="GE21" i="1"/>
  <c r="GE35" i="1"/>
  <c r="GE11" i="1"/>
  <c r="GE31" i="1"/>
  <c r="GE14" i="1"/>
  <c r="GE38" i="1"/>
  <c r="GE15" i="1"/>
  <c r="GE37" i="1"/>
  <c r="GE29" i="1"/>
  <c r="GE40" i="1"/>
  <c r="GE23" i="1"/>
  <c r="GE13" i="1"/>
  <c r="GE27" i="1"/>
  <c r="GE22" i="1"/>
  <c r="GE18" i="1"/>
  <c r="GE39" i="1"/>
  <c r="GE25" i="1"/>
  <c r="GE26" i="1"/>
  <c r="GG2" i="1"/>
  <c r="GH3" i="1"/>
  <c r="GH5" i="1" s="1" a="1"/>
  <c r="GH5" i="1" s="1"/>
  <c r="GG1" i="1" a="1"/>
  <c r="GG1" i="1" s="1"/>
  <c r="GD63" i="1"/>
  <c r="GD65" i="1"/>
  <c r="EN60" i="1"/>
  <c r="EN62" i="1"/>
  <c r="EO60" i="1"/>
  <c r="EO62" i="1"/>
  <c r="EP25" i="1"/>
  <c r="EP34" i="1"/>
  <c r="EP10" i="1"/>
  <c r="EP32" i="1"/>
  <c r="EP15" i="1"/>
  <c r="EP28" i="1"/>
  <c r="EP14" i="1"/>
  <c r="EP13" i="1"/>
  <c r="EP29" i="1"/>
  <c r="EP26" i="1"/>
  <c r="EP11" i="1"/>
  <c r="EP39" i="1"/>
  <c r="EP38" i="1"/>
  <c r="EP22" i="1"/>
  <c r="EP12" i="1"/>
  <c r="EP33" i="1"/>
  <c r="EP16" i="1"/>
  <c r="EP23" i="1"/>
  <c r="EP36" i="1"/>
  <c r="EP17" i="1"/>
  <c r="EP40" i="1"/>
  <c r="EP35" i="1"/>
  <c r="EP31" i="1"/>
  <c r="EP30" i="1"/>
  <c r="EP24" i="1"/>
  <c r="EP18" i="1"/>
  <c r="EP9" i="1"/>
  <c r="EP21" i="1"/>
  <c r="EP19" i="1"/>
  <c r="EP37" i="1"/>
  <c r="EP27" i="1"/>
  <c r="EP20" i="1"/>
  <c r="EO63" i="1"/>
  <c r="ER3" i="1"/>
  <c r="ER5" i="1" s="1" a="1"/>
  <c r="ER5" i="1" s="1"/>
  <c r="ER4" i="1" s="1"/>
  <c r="EQ2" i="1"/>
  <c r="EQ6" i="1" s="1"/>
  <c r="EQ1" i="1" a="1"/>
  <c r="EQ1" i="1" s="1"/>
  <c r="EQ57" i="1" s="1"/>
  <c r="EN63" i="1"/>
  <c r="DA28" i="1"/>
  <c r="DA23" i="1"/>
  <c r="DA30" i="1"/>
  <c r="DA37" i="1"/>
  <c r="DA25" i="1"/>
  <c r="DA14" i="1"/>
  <c r="DA33" i="1"/>
  <c r="DA32" i="1"/>
  <c r="DA27" i="1"/>
  <c r="DA19" i="1"/>
  <c r="DA17" i="1"/>
  <c r="DA26" i="1"/>
  <c r="DA13" i="1"/>
  <c r="DA18" i="1"/>
  <c r="DA38" i="1"/>
  <c r="DA15" i="1"/>
  <c r="DA29" i="1"/>
  <c r="DA40" i="1"/>
  <c r="DA21" i="1"/>
  <c r="DA10" i="1"/>
  <c r="DA20" i="1"/>
  <c r="DA12" i="1"/>
  <c r="DA11" i="1"/>
  <c r="DA39" i="1"/>
  <c r="DA24" i="1"/>
  <c r="DA16" i="1"/>
  <c r="DA9" i="1"/>
  <c r="DA31" i="1"/>
  <c r="DA34" i="1"/>
  <c r="DA22" i="1"/>
  <c r="DA35" i="1"/>
  <c r="DA36" i="1"/>
  <c r="DC3" i="1"/>
  <c r="DC5" i="1" s="1" a="1"/>
  <c r="DC5" i="1" s="1"/>
  <c r="DC4" i="1" s="1"/>
  <c r="DB2" i="1"/>
  <c r="DB1" i="1" a="1"/>
  <c r="DB1" i="1" s="1"/>
  <c r="CY64" i="1"/>
  <c r="CY59" i="1"/>
  <c r="CY58" i="1"/>
  <c r="CZ38" i="1"/>
  <c r="CZ21" i="1"/>
  <c r="CZ29" i="1"/>
  <c r="CZ28" i="1"/>
  <c r="CZ18" i="1"/>
  <c r="CZ37" i="1"/>
  <c r="CZ11" i="1"/>
  <c r="CZ9" i="1"/>
  <c r="CZ34" i="1"/>
  <c r="CZ24" i="1"/>
  <c r="CZ15" i="1"/>
  <c r="CZ31" i="1"/>
  <c r="CZ40" i="1"/>
  <c r="CZ27" i="1"/>
  <c r="CZ32" i="1"/>
  <c r="CZ30" i="1"/>
  <c r="CZ10" i="1"/>
  <c r="CZ19" i="1"/>
  <c r="CZ16" i="1"/>
  <c r="CZ12" i="1"/>
  <c r="CZ26" i="1"/>
  <c r="CZ39" i="1"/>
  <c r="CZ23" i="1"/>
  <c r="CZ13" i="1"/>
  <c r="CZ35" i="1"/>
  <c r="CZ20" i="1"/>
  <c r="CZ36" i="1"/>
  <c r="CZ33" i="1"/>
  <c r="CZ14" i="1"/>
  <c r="CZ22" i="1"/>
  <c r="CZ25" i="1"/>
  <c r="CZ17" i="1"/>
  <c r="CY65" i="1"/>
  <c r="CY66" i="1" s="1"/>
  <c r="BM57" i="1"/>
  <c r="BM6" i="1"/>
  <c r="BO3" i="1"/>
  <c r="BO5" i="1" s="1" a="1"/>
  <c r="BO5" i="1" s="1"/>
  <c r="BO4" i="1" s="1"/>
  <c r="BN2" i="1"/>
  <c r="BN1" i="1" a="1"/>
  <c r="BN1" i="1" s="1"/>
  <c r="BL40" i="1"/>
  <c r="BL31" i="1"/>
  <c r="BL13" i="1"/>
  <c r="BL18" i="1"/>
  <c r="BL35" i="1"/>
  <c r="BL36" i="1"/>
  <c r="BL21" i="1"/>
  <c r="BL37" i="1"/>
  <c r="BL20" i="1"/>
  <c r="BL25" i="1"/>
  <c r="BL39" i="1"/>
  <c r="BL22" i="1"/>
  <c r="BL30" i="1"/>
  <c r="BL14" i="1"/>
  <c r="BL29" i="1"/>
  <c r="BL12" i="1"/>
  <c r="BL32" i="1"/>
  <c r="BL10" i="1"/>
  <c r="BL9" i="1"/>
  <c r="BL26" i="1"/>
  <c r="BL33" i="1"/>
  <c r="BL28" i="1"/>
  <c r="BL34" i="1"/>
  <c r="BL23" i="1"/>
  <c r="BL17" i="1"/>
  <c r="BL11" i="1"/>
  <c r="BL16" i="1"/>
  <c r="BL27" i="1"/>
  <c r="BL38" i="1"/>
  <c r="BL15" i="1"/>
  <c r="BL19" i="1"/>
  <c r="BL24" i="1"/>
  <c r="BK62" i="1"/>
  <c r="BK60" i="1"/>
  <c r="BK63" i="1"/>
  <c r="BF66" i="1"/>
  <c r="N66" i="1"/>
  <c r="BE66" i="1"/>
  <c r="BB66" i="1"/>
  <c r="BD66" i="1"/>
  <c r="BG66" i="1"/>
  <c r="S66" i="1"/>
  <c r="BJ66" i="1"/>
  <c r="BI66" i="1"/>
  <c r="K66" i="1"/>
  <c r="I66" i="1"/>
  <c r="AX66" i="1"/>
  <c r="T66" i="1"/>
  <c r="J66" i="1"/>
  <c r="Q66" i="1"/>
  <c r="F13" i="1"/>
  <c r="F14" i="1"/>
  <c r="F10" i="1"/>
  <c r="GG4" i="1" l="1"/>
  <c r="Y1" i="1" a="1"/>
  <c r="Y1" i="1" s="1"/>
  <c r="Y2" i="1"/>
  <c r="Z3" i="1"/>
  <c r="Z5" i="1" s="1" a="1"/>
  <c r="Z5" i="1" s="1"/>
  <c r="Z4" i="1" s="1"/>
  <c r="W39" i="1"/>
  <c r="W37" i="1"/>
  <c r="W33" i="1"/>
  <c r="W9" i="1"/>
  <c r="W13" i="1"/>
  <c r="W17" i="1"/>
  <c r="W24" i="1"/>
  <c r="W36" i="1"/>
  <c r="W28" i="1"/>
  <c r="W38" i="1"/>
  <c r="W29" i="1"/>
  <c r="W40" i="1"/>
  <c r="W16" i="1"/>
  <c r="W30" i="1"/>
  <c r="W19" i="1"/>
  <c r="W18" i="1"/>
  <c r="W21" i="1"/>
  <c r="W32" i="1"/>
  <c r="W22" i="1"/>
  <c r="W11" i="1"/>
  <c r="W15" i="1"/>
  <c r="W25" i="1"/>
  <c r="W35" i="1"/>
  <c r="W23" i="1"/>
  <c r="W14" i="1"/>
  <c r="W34" i="1"/>
  <c r="W20" i="1"/>
  <c r="W31" i="1"/>
  <c r="W26" i="1"/>
  <c r="W10" i="1"/>
  <c r="G6" i="4" s="1"/>
  <c r="W12" i="1"/>
  <c r="W27" i="1"/>
  <c r="V63" i="1"/>
  <c r="V62" i="1"/>
  <c r="V60" i="1"/>
  <c r="U58" i="1"/>
  <c r="U59" i="1"/>
  <c r="U65" i="1"/>
  <c r="U66" i="1" s="1"/>
  <c r="X57" i="1"/>
  <c r="X6" i="1"/>
  <c r="GE63" i="1"/>
  <c r="GG6" i="1"/>
  <c r="GG57" i="1"/>
  <c r="GF15" i="1"/>
  <c r="GF31" i="1"/>
  <c r="GF34" i="1"/>
  <c r="GF40" i="1"/>
  <c r="GF21" i="1"/>
  <c r="GF37" i="1"/>
  <c r="GF12" i="1"/>
  <c r="GF30" i="1"/>
  <c r="GF27" i="1"/>
  <c r="GF17" i="1"/>
  <c r="GF14" i="1"/>
  <c r="GF38" i="1"/>
  <c r="GF16" i="1"/>
  <c r="GF19" i="1"/>
  <c r="GF29" i="1"/>
  <c r="GF36" i="1"/>
  <c r="GF18" i="1"/>
  <c r="GF25" i="1"/>
  <c r="GF35" i="1"/>
  <c r="GF39" i="1"/>
  <c r="GF13" i="1"/>
  <c r="GF22" i="1"/>
  <c r="GF26" i="1"/>
  <c r="GF10" i="1"/>
  <c r="GF9" i="1"/>
  <c r="GF11" i="1"/>
  <c r="GF23" i="1"/>
  <c r="GF20" i="1"/>
  <c r="GF32" i="1"/>
  <c r="GF28" i="1"/>
  <c r="GF24" i="1"/>
  <c r="GF33" i="1"/>
  <c r="GD64" i="1"/>
  <c r="GD66" i="1" s="1"/>
  <c r="GI3" i="1"/>
  <c r="GI5" i="1" s="1" a="1"/>
  <c r="GI5" i="1" s="1"/>
  <c r="GH2" i="1"/>
  <c r="GH1" i="1" a="1"/>
  <c r="GH1" i="1" s="1"/>
  <c r="GE60" i="1"/>
  <c r="GE62" i="1"/>
  <c r="GE64" i="1" s="1"/>
  <c r="GD59" i="1"/>
  <c r="GD58" i="1"/>
  <c r="ER2" i="1"/>
  <c r="ER6" i="1" s="1"/>
  <c r="ES3" i="1"/>
  <c r="ES5" i="1" s="1" a="1"/>
  <c r="ES5" i="1" s="1"/>
  <c r="ES4" i="1" s="1"/>
  <c r="ER1" i="1" a="1"/>
  <c r="ER1" i="1" s="1"/>
  <c r="EQ33" i="1"/>
  <c r="EQ17" i="1"/>
  <c r="EQ18" i="1"/>
  <c r="EQ30" i="1"/>
  <c r="EQ31" i="1"/>
  <c r="EQ11" i="1"/>
  <c r="EQ13" i="1"/>
  <c r="EQ35" i="1"/>
  <c r="EQ29" i="1"/>
  <c r="EQ28" i="1"/>
  <c r="EQ14" i="1"/>
  <c r="EQ10" i="1"/>
  <c r="EQ12" i="1"/>
  <c r="EQ37" i="1"/>
  <c r="EQ16" i="1"/>
  <c r="EQ22" i="1"/>
  <c r="EQ23" i="1"/>
  <c r="EQ34" i="1"/>
  <c r="EQ21" i="1"/>
  <c r="EQ20" i="1"/>
  <c r="EQ15" i="1"/>
  <c r="EQ27" i="1"/>
  <c r="EQ25" i="1"/>
  <c r="EQ32" i="1"/>
  <c r="EQ24" i="1"/>
  <c r="EQ36" i="1"/>
  <c r="EQ9" i="1"/>
  <c r="EQ19" i="1"/>
  <c r="EQ26" i="1"/>
  <c r="EQ38" i="1"/>
  <c r="EQ39" i="1"/>
  <c r="EQ40" i="1"/>
  <c r="EP60" i="1"/>
  <c r="EP65" i="1" s="1"/>
  <c r="EP62" i="1"/>
  <c r="EP63" i="1"/>
  <c r="EO64" i="1"/>
  <c r="EO65" i="1"/>
  <c r="EO59" i="1"/>
  <c r="EO58" i="1"/>
  <c r="EN64" i="1"/>
  <c r="EN65" i="1"/>
  <c r="EN59" i="1"/>
  <c r="EN58" i="1"/>
  <c r="CZ63" i="1"/>
  <c r="CZ62" i="1"/>
  <c r="CZ60" i="1"/>
  <c r="DA63" i="1"/>
  <c r="DA60" i="1"/>
  <c r="DA62" i="1"/>
  <c r="DB6" i="1"/>
  <c r="DB57" i="1"/>
  <c r="DC2" i="1"/>
  <c r="DD3" i="1"/>
  <c r="DD5" i="1" s="1" a="1"/>
  <c r="DD5" i="1" s="1"/>
  <c r="DD4" i="1" s="1"/>
  <c r="DC1" i="1" a="1"/>
  <c r="DC1" i="1" s="1"/>
  <c r="BL63" i="1"/>
  <c r="BK59" i="1"/>
  <c r="BK65" i="1"/>
  <c r="BK58" i="1"/>
  <c r="BK64" i="1"/>
  <c r="BP3" i="1"/>
  <c r="BP5" i="1" s="1" a="1"/>
  <c r="BP5" i="1" s="1"/>
  <c r="BP4" i="1" s="1"/>
  <c r="BO2" i="1"/>
  <c r="BO1" i="1" a="1"/>
  <c r="BO1" i="1" s="1"/>
  <c r="BL62" i="1"/>
  <c r="BL60" i="1"/>
  <c r="BN57" i="1"/>
  <c r="BN6" i="1"/>
  <c r="BM34" i="1"/>
  <c r="BM19" i="1"/>
  <c r="BM12" i="1"/>
  <c r="BM21" i="1"/>
  <c r="BM20" i="1"/>
  <c r="BM25" i="1"/>
  <c r="BM15" i="1"/>
  <c r="BM14" i="1"/>
  <c r="BM26" i="1"/>
  <c r="BM17" i="1"/>
  <c r="BM11" i="1"/>
  <c r="BM10" i="1"/>
  <c r="BM13" i="1"/>
  <c r="BM38" i="1"/>
  <c r="BM39" i="1"/>
  <c r="BM40" i="1"/>
  <c r="BM27" i="1"/>
  <c r="BM37" i="1"/>
  <c r="BM36" i="1"/>
  <c r="BM35" i="1"/>
  <c r="BM33" i="1"/>
  <c r="BM30" i="1"/>
  <c r="BM31" i="1"/>
  <c r="BM16" i="1"/>
  <c r="BM9" i="1"/>
  <c r="BM24" i="1"/>
  <c r="BM22" i="1"/>
  <c r="BM28" i="1"/>
  <c r="BM18" i="1"/>
  <c r="BM23" i="1"/>
  <c r="BM32" i="1"/>
  <c r="BM29" i="1"/>
  <c r="I62" i="1"/>
  <c r="V64" i="1" l="1"/>
  <c r="GH4" i="1"/>
  <c r="EO66" i="1"/>
  <c r="V58" i="1"/>
  <c r="V59" i="1"/>
  <c r="G2" i="4"/>
  <c r="W60" i="1"/>
  <c r="W62" i="1"/>
  <c r="W63" i="1"/>
  <c r="V65" i="1"/>
  <c r="V66" i="1" s="1"/>
  <c r="X31" i="1"/>
  <c r="X26" i="1"/>
  <c r="X39" i="1"/>
  <c r="X12" i="1"/>
  <c r="X21" i="1"/>
  <c r="X14" i="1"/>
  <c r="X36" i="1"/>
  <c r="X17" i="1"/>
  <c r="X40" i="1"/>
  <c r="X20" i="1"/>
  <c r="X30" i="1"/>
  <c r="X11" i="1"/>
  <c r="X23" i="1"/>
  <c r="X27" i="1"/>
  <c r="X33" i="1"/>
  <c r="X15" i="1"/>
  <c r="X19" i="1"/>
  <c r="X16" i="1"/>
  <c r="X38" i="1"/>
  <c r="X29" i="1"/>
  <c r="X18" i="1"/>
  <c r="X25" i="1"/>
  <c r="X13" i="1"/>
  <c r="X32" i="1"/>
  <c r="X35" i="1"/>
  <c r="X34" i="1"/>
  <c r="X28" i="1"/>
  <c r="X37" i="1"/>
  <c r="X22" i="1"/>
  <c r="X24" i="1"/>
  <c r="X9" i="1"/>
  <c r="X10" i="1"/>
  <c r="Z2" i="1"/>
  <c r="AA3" i="1"/>
  <c r="AA5" i="1" s="1" a="1"/>
  <c r="AA5" i="1" s="1"/>
  <c r="AA4" i="1" s="1"/>
  <c r="Z1" i="1" a="1"/>
  <c r="Z1" i="1" s="1"/>
  <c r="ER57" i="1"/>
  <c r="ER23" i="1" s="1"/>
  <c r="Y6" i="1"/>
  <c r="Y57" i="1"/>
  <c r="BL64" i="1"/>
  <c r="CZ64" i="1"/>
  <c r="BK66" i="1"/>
  <c r="GH57" i="1"/>
  <c r="GH6" i="1"/>
  <c r="GJ3" i="1"/>
  <c r="GJ5" i="1" s="1" a="1"/>
  <c r="GJ5" i="1" s="1"/>
  <c r="GI2" i="1"/>
  <c r="GI1" i="1" a="1"/>
  <c r="GI1" i="1" s="1"/>
  <c r="GF60" i="1"/>
  <c r="GF62" i="1"/>
  <c r="GG27" i="1"/>
  <c r="GG20" i="1"/>
  <c r="GG29" i="1"/>
  <c r="GG39" i="1"/>
  <c r="GG15" i="1"/>
  <c r="GG18" i="1"/>
  <c r="GG11" i="1"/>
  <c r="GG36" i="1"/>
  <c r="GG24" i="1"/>
  <c r="GG22" i="1"/>
  <c r="GG31" i="1"/>
  <c r="GG40" i="1"/>
  <c r="GG30" i="1"/>
  <c r="GG21" i="1"/>
  <c r="GG34" i="1"/>
  <c r="GG10" i="1"/>
  <c r="GG19" i="1"/>
  <c r="GG28" i="1"/>
  <c r="GG12" i="1"/>
  <c r="GG38" i="1"/>
  <c r="GG32" i="1"/>
  <c r="GG23" i="1"/>
  <c r="GG26" i="1"/>
  <c r="GG35" i="1"/>
  <c r="GG37" i="1"/>
  <c r="GG13" i="1"/>
  <c r="GG14" i="1"/>
  <c r="GG16" i="1"/>
  <c r="GG9" i="1"/>
  <c r="GG25" i="1"/>
  <c r="GG17" i="1"/>
  <c r="GG33" i="1"/>
  <c r="GE59" i="1"/>
  <c r="GE58" i="1"/>
  <c r="GE65" i="1"/>
  <c r="GE66" i="1" s="1"/>
  <c r="GF63" i="1"/>
  <c r="EQ62" i="1"/>
  <c r="EQ60" i="1"/>
  <c r="EQ65" i="1" s="1"/>
  <c r="EP64" i="1"/>
  <c r="EP66" i="1" s="1"/>
  <c r="EN66" i="1"/>
  <c r="EP59" i="1"/>
  <c r="EP58" i="1"/>
  <c r="ER34" i="1"/>
  <c r="ER18" i="1"/>
  <c r="ER36" i="1"/>
  <c r="ER40" i="1"/>
  <c r="ER32" i="1"/>
  <c r="ER29" i="1"/>
  <c r="ER12" i="1"/>
  <c r="ER37" i="1"/>
  <c r="ER20" i="1"/>
  <c r="ER14" i="1"/>
  <c r="ER35" i="1"/>
  <c r="ER31" i="1"/>
  <c r="ER19" i="1"/>
  <c r="EQ63" i="1"/>
  <c r="ES2" i="1"/>
  <c r="ES6" i="1" s="1"/>
  <c r="ET3" i="1"/>
  <c r="ET5" i="1" s="1" a="1"/>
  <c r="ET5" i="1" s="1"/>
  <c r="ET4" i="1" s="1"/>
  <c r="ES1" i="1" a="1"/>
  <c r="ES1" i="1" s="1"/>
  <c r="ES57" i="1" s="1"/>
  <c r="DB28" i="1"/>
  <c r="DB22" i="1"/>
  <c r="DB26" i="1"/>
  <c r="DB31" i="1"/>
  <c r="DB36" i="1"/>
  <c r="DB15" i="1"/>
  <c r="DB24" i="1"/>
  <c r="DB27" i="1"/>
  <c r="DB34" i="1"/>
  <c r="DB12" i="1"/>
  <c r="DB21" i="1"/>
  <c r="DB25" i="1"/>
  <c r="DB13" i="1"/>
  <c r="DB30" i="1"/>
  <c r="DB11" i="1"/>
  <c r="DB29" i="1"/>
  <c r="DB32" i="1"/>
  <c r="DB10" i="1"/>
  <c r="DB17" i="1"/>
  <c r="DB19" i="1"/>
  <c r="DB16" i="1"/>
  <c r="DB38" i="1"/>
  <c r="DB37" i="1"/>
  <c r="DB23" i="1"/>
  <c r="DB33" i="1"/>
  <c r="DB14" i="1"/>
  <c r="DB18" i="1"/>
  <c r="DB40" i="1"/>
  <c r="DB20" i="1"/>
  <c r="DB9" i="1"/>
  <c r="DB39" i="1"/>
  <c r="DB35" i="1"/>
  <c r="DA65" i="1"/>
  <c r="DA58" i="1"/>
  <c r="DA59" i="1"/>
  <c r="DA64" i="1"/>
  <c r="CZ65" i="1"/>
  <c r="CZ58" i="1"/>
  <c r="CZ59" i="1"/>
  <c r="DD2" i="1"/>
  <c r="DD6" i="1" s="1"/>
  <c r="DE3" i="1"/>
  <c r="DE5" i="1" s="1" a="1"/>
  <c r="DE5" i="1" s="1"/>
  <c r="DE4" i="1" s="1"/>
  <c r="DD1" i="1" a="1"/>
  <c r="DD1" i="1" s="1"/>
  <c r="DC6" i="1"/>
  <c r="DC57" i="1"/>
  <c r="BQ3" i="1"/>
  <c r="BQ5" i="1" s="1" a="1"/>
  <c r="BQ5" i="1" s="1"/>
  <c r="BQ4" i="1" s="1"/>
  <c r="BP2" i="1"/>
  <c r="BP1" i="1" a="1"/>
  <c r="BP1" i="1" s="1"/>
  <c r="BM62" i="1"/>
  <c r="BM60" i="1"/>
  <c r="BM65" i="1" s="1"/>
  <c r="BN39" i="1"/>
  <c r="BN11" i="1"/>
  <c r="BN10" i="1"/>
  <c r="BN24" i="1"/>
  <c r="BN15" i="1"/>
  <c r="BN32" i="1"/>
  <c r="BN34" i="1"/>
  <c r="BN27" i="1"/>
  <c r="BN12" i="1"/>
  <c r="BN18" i="1"/>
  <c r="BN33" i="1"/>
  <c r="BN36" i="1"/>
  <c r="BN40" i="1"/>
  <c r="BN22" i="1"/>
  <c r="BN29" i="1"/>
  <c r="BN38" i="1"/>
  <c r="BN17" i="1"/>
  <c r="BN31" i="1"/>
  <c r="BN37" i="1"/>
  <c r="BN28" i="1"/>
  <c r="BN21" i="1"/>
  <c r="BN13" i="1"/>
  <c r="BN14" i="1"/>
  <c r="BN16" i="1"/>
  <c r="BN20" i="1"/>
  <c r="BN9" i="1"/>
  <c r="BN26" i="1"/>
  <c r="BN23" i="1"/>
  <c r="BN19" i="1"/>
  <c r="BN30" i="1"/>
  <c r="BN25" i="1"/>
  <c r="BN35" i="1"/>
  <c r="BO57" i="1"/>
  <c r="BO6" i="1"/>
  <c r="BL58" i="1"/>
  <c r="BL59" i="1"/>
  <c r="BM63" i="1"/>
  <c r="BL65" i="1"/>
  <c r="D14" i="3"/>
  <c r="FQ57" i="1"/>
  <c r="FQ6" i="1"/>
  <c r="ER38" i="1" l="1"/>
  <c r="ER28" i="1"/>
  <c r="BL66" i="1"/>
  <c r="ER25" i="1"/>
  <c r="ER9" i="1"/>
  <c r="ER13" i="1"/>
  <c r="ER24" i="1"/>
  <c r="ER33" i="1"/>
  <c r="ER63" i="1" s="1"/>
  <c r="ER21" i="1"/>
  <c r="ER16" i="1"/>
  <c r="ER11" i="1"/>
  <c r="ER27" i="1"/>
  <c r="GI4" i="1"/>
  <c r="X62" i="1"/>
  <c r="X60" i="1"/>
  <c r="X65" i="1" s="1"/>
  <c r="X63" i="1"/>
  <c r="Y28" i="1"/>
  <c r="Y34" i="1"/>
  <c r="Y32" i="1"/>
  <c r="Y27" i="1"/>
  <c r="Y9" i="1"/>
  <c r="Y20" i="1"/>
  <c r="Y35" i="1"/>
  <c r="Y36" i="1"/>
  <c r="Y16" i="1"/>
  <c r="Y38" i="1"/>
  <c r="Y17" i="1"/>
  <c r="Y13" i="1"/>
  <c r="Y10" i="1"/>
  <c r="Y23" i="1"/>
  <c r="Y12" i="1"/>
  <c r="Y22" i="1"/>
  <c r="Y18" i="1"/>
  <c r="Y40" i="1"/>
  <c r="Y29" i="1"/>
  <c r="Y19" i="1"/>
  <c r="Y14" i="1"/>
  <c r="Y11" i="1"/>
  <c r="Y24" i="1"/>
  <c r="Y39" i="1"/>
  <c r="Y31" i="1"/>
  <c r="Y15" i="1"/>
  <c r="Y33" i="1"/>
  <c r="Y25" i="1"/>
  <c r="Y21" i="1"/>
  <c r="Y26" i="1"/>
  <c r="Y30" i="1"/>
  <c r="Y37" i="1"/>
  <c r="W64" i="1"/>
  <c r="W65" i="1"/>
  <c r="W59" i="1"/>
  <c r="W58" i="1"/>
  <c r="CZ66" i="1"/>
  <c r="ER22" i="1"/>
  <c r="ER17" i="1"/>
  <c r="ER39" i="1"/>
  <c r="ER26" i="1"/>
  <c r="AA2" i="1"/>
  <c r="AB3" i="1"/>
  <c r="AB5" i="1" s="1" a="1"/>
  <c r="AB5" i="1" s="1"/>
  <c r="AB4" i="1" s="1"/>
  <c r="AA1" i="1" a="1"/>
  <c r="AA1" i="1" s="1"/>
  <c r="ER30" i="1"/>
  <c r="ER15" i="1"/>
  <c r="ER10" i="1"/>
  <c r="ER62" i="1" s="1"/>
  <c r="Z6" i="1"/>
  <c r="Z57" i="1"/>
  <c r="GG63" i="1"/>
  <c r="DA66" i="1"/>
  <c r="GF64" i="1"/>
  <c r="GG60" i="1"/>
  <c r="GG65" i="1" s="1"/>
  <c r="GG62" i="1"/>
  <c r="GI6" i="1"/>
  <c r="GI57" i="1"/>
  <c r="GK3" i="1"/>
  <c r="GK5" i="1" s="1" a="1"/>
  <c r="GK5" i="1" s="1"/>
  <c r="GJ2" i="1"/>
  <c r="GJ1" i="1" a="1"/>
  <c r="GJ1" i="1" s="1"/>
  <c r="GF65" i="1"/>
  <c r="GF59" i="1"/>
  <c r="GF58" i="1"/>
  <c r="GH20" i="1"/>
  <c r="GH30" i="1"/>
  <c r="GH12" i="1"/>
  <c r="GH24" i="1"/>
  <c r="GH23" i="1"/>
  <c r="GH16" i="1"/>
  <c r="GH26" i="1"/>
  <c r="GH31" i="1"/>
  <c r="GH18" i="1"/>
  <c r="GH11" i="1"/>
  <c r="GH22" i="1"/>
  <c r="GH21" i="1"/>
  <c r="GH15" i="1"/>
  <c r="GH19" i="1"/>
  <c r="GH29" i="1"/>
  <c r="GH10" i="1"/>
  <c r="GH9" i="1"/>
  <c r="GH25" i="1"/>
  <c r="GH14" i="1"/>
  <c r="GH17" i="1"/>
  <c r="GH13" i="1"/>
  <c r="GH32" i="1"/>
  <c r="GH27" i="1"/>
  <c r="GH28" i="1"/>
  <c r="ES34" i="1"/>
  <c r="ES23" i="1"/>
  <c r="ES32" i="1"/>
  <c r="ES39" i="1"/>
  <c r="ES12" i="1"/>
  <c r="ES10" i="1"/>
  <c r="ES29" i="1"/>
  <c r="ES35" i="1"/>
  <c r="ES15" i="1"/>
  <c r="ES30" i="1"/>
  <c r="ES13" i="1"/>
  <c r="ES18" i="1"/>
  <c r="ES33" i="1"/>
  <c r="ES20" i="1"/>
  <c r="ES27" i="1"/>
  <c r="ES25" i="1"/>
  <c r="ES38" i="1"/>
  <c r="ES17" i="1"/>
  <c r="ES14" i="1"/>
  <c r="ES28" i="1"/>
  <c r="ES24" i="1"/>
  <c r="ES9" i="1"/>
  <c r="ES21" i="1"/>
  <c r="ES37" i="1"/>
  <c r="ES26" i="1"/>
  <c r="ES31" i="1"/>
  <c r="ES16" i="1"/>
  <c r="ES22" i="1"/>
  <c r="ES36" i="1"/>
  <c r="ES19" i="1"/>
  <c r="ES11" i="1"/>
  <c r="EU3" i="1"/>
  <c r="EU5" i="1" s="1" a="1"/>
  <c r="EU5" i="1" s="1"/>
  <c r="EU4" i="1" s="1"/>
  <c r="ET2" i="1"/>
  <c r="ET6" i="1" s="1"/>
  <c r="ET1" i="1" a="1"/>
  <c r="ET1" i="1" s="1"/>
  <c r="EQ58" i="1"/>
  <c r="EQ59" i="1"/>
  <c r="EQ64" i="1"/>
  <c r="EQ66" i="1" s="1"/>
  <c r="DB62" i="1"/>
  <c r="DB60" i="1"/>
  <c r="DB65" i="1" s="1"/>
  <c r="DB63" i="1"/>
  <c r="DC28" i="1"/>
  <c r="DC25" i="1"/>
  <c r="DC15" i="1"/>
  <c r="DC31" i="1"/>
  <c r="DC34" i="1"/>
  <c r="DC17" i="1"/>
  <c r="DC32" i="1"/>
  <c r="DC16" i="1"/>
  <c r="DC40" i="1"/>
  <c r="DC11" i="1"/>
  <c r="DC24" i="1"/>
  <c r="DC10" i="1"/>
  <c r="DC18" i="1"/>
  <c r="DC26" i="1"/>
  <c r="DC13" i="1"/>
  <c r="DC30" i="1"/>
  <c r="DC22" i="1"/>
  <c r="DC12" i="1"/>
  <c r="DC37" i="1"/>
  <c r="DC27" i="1"/>
  <c r="DC21" i="1"/>
  <c r="DC35" i="1"/>
  <c r="DC19" i="1"/>
  <c r="DC39" i="1"/>
  <c r="DC20" i="1"/>
  <c r="DC29" i="1"/>
  <c r="DC36" i="1"/>
  <c r="DC14" i="1"/>
  <c r="DC23" i="1"/>
  <c r="DC38" i="1"/>
  <c r="DC9" i="1"/>
  <c r="DC33" i="1"/>
  <c r="DD57" i="1"/>
  <c r="DE2" i="1"/>
  <c r="DE6" i="1" s="1"/>
  <c r="DF3" i="1"/>
  <c r="DF5" i="1" s="1" a="1"/>
  <c r="DF5" i="1" s="1"/>
  <c r="DF4" i="1" s="1"/>
  <c r="DE1" i="1" a="1"/>
  <c r="DE1" i="1" s="1"/>
  <c r="BN62" i="1"/>
  <c r="BN60" i="1"/>
  <c r="BO34" i="1"/>
  <c r="BO37" i="1"/>
  <c r="BO25" i="1"/>
  <c r="BO26" i="1"/>
  <c r="BO39" i="1"/>
  <c r="BO22" i="1"/>
  <c r="BO20" i="1"/>
  <c r="BO24" i="1"/>
  <c r="BO27" i="1"/>
  <c r="BO15" i="1"/>
  <c r="BO28" i="1"/>
  <c r="BO30" i="1"/>
  <c r="BO11" i="1"/>
  <c r="BO38" i="1"/>
  <c r="BO33" i="1"/>
  <c r="BO14" i="1"/>
  <c r="BO31" i="1"/>
  <c r="BO17" i="1"/>
  <c r="BO12" i="1"/>
  <c r="BO29" i="1"/>
  <c r="BO13" i="1"/>
  <c r="BO36" i="1"/>
  <c r="BO10" i="1"/>
  <c r="BO16" i="1"/>
  <c r="BO23" i="1"/>
  <c r="BO19" i="1"/>
  <c r="BO35" i="1"/>
  <c r="BO32" i="1"/>
  <c r="BO9" i="1"/>
  <c r="BO18" i="1"/>
  <c r="BO21" i="1"/>
  <c r="BR3" i="1"/>
  <c r="BR5" i="1" s="1" a="1"/>
  <c r="BR5" i="1" s="1"/>
  <c r="BR4" i="1" s="1"/>
  <c r="BQ2" i="1"/>
  <c r="BQ1" i="1" a="1"/>
  <c r="BQ1" i="1" s="1"/>
  <c r="BM59" i="1"/>
  <c r="BM58" i="1"/>
  <c r="BM64" i="1"/>
  <c r="BM66" i="1" s="1"/>
  <c r="BP57" i="1"/>
  <c r="BP6" i="1"/>
  <c r="BN63" i="1"/>
  <c r="FQ22" i="1"/>
  <c r="FQ13" i="1"/>
  <c r="FQ21" i="1"/>
  <c r="FQ29" i="1"/>
  <c r="FQ37" i="1"/>
  <c r="FQ12" i="1"/>
  <c r="FQ9" i="1"/>
  <c r="FQ19" i="1"/>
  <c r="FQ31" i="1"/>
  <c r="FQ18" i="1"/>
  <c r="FQ26" i="1"/>
  <c r="FQ40" i="1"/>
  <c r="FQ28" i="1"/>
  <c r="FQ24" i="1"/>
  <c r="FQ38" i="1"/>
  <c r="FQ17" i="1"/>
  <c r="FQ27" i="1"/>
  <c r="FQ39" i="1"/>
  <c r="FQ16" i="1"/>
  <c r="FQ30" i="1"/>
  <c r="FQ25" i="1"/>
  <c r="FQ14" i="1"/>
  <c r="FQ34" i="1"/>
  <c r="FQ23" i="1"/>
  <c r="FQ10" i="1"/>
  <c r="FQ32" i="1"/>
  <c r="FQ15" i="1"/>
  <c r="FQ35" i="1"/>
  <c r="FQ11" i="1"/>
  <c r="FQ33" i="1"/>
  <c r="FQ36" i="1"/>
  <c r="FQ20" i="1"/>
  <c r="F25" i="1"/>
  <c r="F26" i="1"/>
  <c r="F27" i="1"/>
  <c r="F28" i="1"/>
  <c r="F29" i="1"/>
  <c r="F30" i="1"/>
  <c r="F31" i="1"/>
  <c r="F32" i="1"/>
  <c r="F34" i="1"/>
  <c r="F35" i="1"/>
  <c r="F36" i="1"/>
  <c r="F37" i="1"/>
  <c r="F38" i="1"/>
  <c r="F39" i="1"/>
  <c r="F40" i="1"/>
  <c r="D2" i="2"/>
  <c r="E2" i="2"/>
  <c r="F2" i="2"/>
  <c r="G2" i="2"/>
  <c r="H2" i="2"/>
  <c r="I2" i="2"/>
  <c r="C2" i="2"/>
  <c r="B2" i="2"/>
  <c r="Y63" i="1" l="1"/>
  <c r="ER60" i="1"/>
  <c r="GJ4" i="1"/>
  <c r="AC3" i="1"/>
  <c r="AC5" i="1" s="1" a="1"/>
  <c r="AC5" i="1" s="1"/>
  <c r="AC4" i="1" s="1"/>
  <c r="AB2" i="1"/>
  <c r="AB1" i="1" a="1"/>
  <c r="AB1" i="1" s="1"/>
  <c r="AA6" i="1"/>
  <c r="AA57" i="1"/>
  <c r="ET57" i="1"/>
  <c r="ET13" i="1" s="1"/>
  <c r="Z28" i="1"/>
  <c r="Z32" i="1"/>
  <c r="Z31" i="1"/>
  <c r="Z27" i="1"/>
  <c r="Z15" i="1"/>
  <c r="Z9" i="1"/>
  <c r="Z10" i="1"/>
  <c r="Z36" i="1"/>
  <c r="Z23" i="1"/>
  <c r="Z18" i="1"/>
  <c r="Z25" i="1"/>
  <c r="Z13" i="1"/>
  <c r="Z11" i="1"/>
  <c r="Z21" i="1"/>
  <c r="Z12" i="1"/>
  <c r="Z24" i="1"/>
  <c r="Z37" i="1"/>
  <c r="Z22" i="1"/>
  <c r="Z17" i="1"/>
  <c r="Z35" i="1"/>
  <c r="Z33" i="1"/>
  <c r="Z34" i="1"/>
  <c r="Z16" i="1"/>
  <c r="Z38" i="1"/>
  <c r="Z30" i="1"/>
  <c r="Z39" i="1"/>
  <c r="Z14" i="1"/>
  <c r="Z19" i="1"/>
  <c r="Z20" i="1"/>
  <c r="Z26" i="1"/>
  <c r="Z29" i="1"/>
  <c r="W66" i="1"/>
  <c r="DE57" i="1"/>
  <c r="DE32" i="1" s="1"/>
  <c r="X59" i="1"/>
  <c r="X58" i="1"/>
  <c r="Y62" i="1"/>
  <c r="Y64" i="1" s="1"/>
  <c r="Y60" i="1"/>
  <c r="X64" i="1"/>
  <c r="X66" i="1" s="1"/>
  <c r="GG64" i="1"/>
  <c r="GG66" i="1" s="1"/>
  <c r="BN64" i="1"/>
  <c r="GJ6" i="1"/>
  <c r="GJ57" i="1"/>
  <c r="GL3" i="1"/>
  <c r="GL5" i="1" s="1" a="1"/>
  <c r="GL5" i="1" s="1"/>
  <c r="GK2" i="1"/>
  <c r="GK1" i="1" a="1"/>
  <c r="GK1" i="1" s="1"/>
  <c r="GH60" i="1"/>
  <c r="GH62" i="1"/>
  <c r="GI26" i="1"/>
  <c r="GI23" i="1"/>
  <c r="GI10" i="1"/>
  <c r="GI11" i="1"/>
  <c r="GI31" i="1"/>
  <c r="GI18" i="1"/>
  <c r="GI12" i="1"/>
  <c r="GI15" i="1"/>
  <c r="GI22" i="1"/>
  <c r="GI16" i="1"/>
  <c r="GI21" i="1"/>
  <c r="GI19" i="1"/>
  <c r="GI14" i="1"/>
  <c r="GI27" i="1"/>
  <c r="GI25" i="1"/>
  <c r="GI17" i="1"/>
  <c r="GI13" i="1"/>
  <c r="GI28" i="1"/>
  <c r="GI20" i="1"/>
  <c r="GI9" i="1"/>
  <c r="GI24" i="1"/>
  <c r="GI30" i="1"/>
  <c r="GI32" i="1"/>
  <c r="GI29" i="1"/>
  <c r="GG58" i="1"/>
  <c r="GG59" i="1"/>
  <c r="GH63" i="1"/>
  <c r="GF66" i="1"/>
  <c r="ES60" i="1"/>
  <c r="ES62" i="1"/>
  <c r="ES63" i="1"/>
  <c r="ET10" i="1"/>
  <c r="ET14" i="1"/>
  <c r="ET24" i="1"/>
  <c r="ET26" i="1"/>
  <c r="ET33" i="1"/>
  <c r="ER59" i="1"/>
  <c r="ER58" i="1"/>
  <c r="EU2" i="1"/>
  <c r="EU6" i="1" s="1"/>
  <c r="EV3" i="1"/>
  <c r="EV5" i="1" s="1" a="1"/>
  <c r="EV5" i="1" s="1"/>
  <c r="EV4" i="1" s="1"/>
  <c r="EU1" i="1" a="1"/>
  <c r="EU1" i="1" s="1"/>
  <c r="ER65" i="1"/>
  <c r="ER64" i="1"/>
  <c r="DG3" i="1"/>
  <c r="DG5" i="1" s="1" a="1"/>
  <c r="DG5" i="1" s="1"/>
  <c r="DG4" i="1" s="1"/>
  <c r="DF2" i="1"/>
  <c r="DF6" i="1" s="1"/>
  <c r="DF1" i="1" a="1"/>
  <c r="DF1" i="1" s="1"/>
  <c r="DF57" i="1" s="1"/>
  <c r="DD25" i="1"/>
  <c r="DD15" i="1"/>
  <c r="DD29" i="1"/>
  <c r="DD32" i="1"/>
  <c r="DD37" i="1"/>
  <c r="DD11" i="1"/>
  <c r="DD19" i="1"/>
  <c r="DD35" i="1"/>
  <c r="DD21" i="1"/>
  <c r="DD30" i="1"/>
  <c r="DD17" i="1"/>
  <c r="DD12" i="1"/>
  <c r="DD24" i="1"/>
  <c r="DD22" i="1"/>
  <c r="DD16" i="1"/>
  <c r="DD27" i="1"/>
  <c r="DD39" i="1"/>
  <c r="DD20" i="1"/>
  <c r="DD31" i="1"/>
  <c r="DD28" i="1"/>
  <c r="DD10" i="1"/>
  <c r="DD34" i="1"/>
  <c r="DD14" i="1"/>
  <c r="DD38" i="1"/>
  <c r="DD9" i="1"/>
  <c r="DD36" i="1"/>
  <c r="DD33" i="1"/>
  <c r="DD18" i="1"/>
  <c r="DD13" i="1"/>
  <c r="DD26" i="1"/>
  <c r="DD23" i="1"/>
  <c r="DE21" i="1"/>
  <c r="DE23" i="1"/>
  <c r="DE27" i="1"/>
  <c r="DE17" i="1"/>
  <c r="DC62" i="1"/>
  <c r="DC60" i="1"/>
  <c r="DC63" i="1"/>
  <c r="DB59" i="1"/>
  <c r="DB58" i="1"/>
  <c r="DB64" i="1"/>
  <c r="DB66" i="1" s="1"/>
  <c r="BP35" i="1"/>
  <c r="BP18" i="1"/>
  <c r="BP25" i="1"/>
  <c r="BP15" i="1"/>
  <c r="BP9" i="1"/>
  <c r="BP26" i="1"/>
  <c r="BP31" i="1"/>
  <c r="BP21" i="1"/>
  <c r="BP37" i="1"/>
  <c r="BP10" i="1"/>
  <c r="BP20" i="1"/>
  <c r="BP22" i="1"/>
  <c r="BP30" i="1"/>
  <c r="BP28" i="1"/>
  <c r="BP29" i="1"/>
  <c r="BP12" i="1"/>
  <c r="BP32" i="1"/>
  <c r="BP33" i="1"/>
  <c r="BP17" i="1"/>
  <c r="BP13" i="1"/>
  <c r="BP23" i="1"/>
  <c r="BP19" i="1"/>
  <c r="BP34" i="1"/>
  <c r="BP38" i="1"/>
  <c r="BP27" i="1"/>
  <c r="BP16" i="1"/>
  <c r="BP36" i="1"/>
  <c r="BP11" i="1"/>
  <c r="BP14" i="1"/>
  <c r="BP24" i="1"/>
  <c r="BO62" i="1"/>
  <c r="BO60" i="1"/>
  <c r="BS3" i="1"/>
  <c r="BS5" i="1" s="1" a="1"/>
  <c r="BS5" i="1" s="1"/>
  <c r="BS4" i="1" s="1"/>
  <c r="BR2" i="1"/>
  <c r="BR1" i="1" a="1"/>
  <c r="BR1" i="1" s="1"/>
  <c r="BO63" i="1"/>
  <c r="BN59" i="1"/>
  <c r="BN58" i="1"/>
  <c r="BN65" i="1"/>
  <c r="BN66" i="1" s="1"/>
  <c r="BQ57" i="1"/>
  <c r="BQ6" i="1"/>
  <c r="O2" i="2"/>
  <c r="O1" i="2"/>
  <c r="P2" i="2" s="1"/>
  <c r="FQ60" i="1"/>
  <c r="FQ58" i="1" s="1"/>
  <c r="FQ63" i="1"/>
  <c r="FQ62" i="1"/>
  <c r="I59" i="1"/>
  <c r="F11" i="1"/>
  <c r="F12" i="1"/>
  <c r="F15" i="1"/>
  <c r="F16" i="1"/>
  <c r="F17" i="1"/>
  <c r="F18" i="1"/>
  <c r="F19" i="1"/>
  <c r="F20" i="1"/>
  <c r="F21" i="1"/>
  <c r="F22" i="1"/>
  <c r="F23" i="1"/>
  <c r="F24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10" i="1"/>
  <c r="ET23" i="1" l="1"/>
  <c r="ET12" i="1"/>
  <c r="ET36" i="1"/>
  <c r="ET37" i="1"/>
  <c r="ET17" i="1"/>
  <c r="ET32" i="1"/>
  <c r="GK4" i="1"/>
  <c r="DE22" i="1"/>
  <c r="DE24" i="1"/>
  <c r="DE14" i="1"/>
  <c r="ET31" i="1"/>
  <c r="ET27" i="1"/>
  <c r="ET38" i="1"/>
  <c r="AA29" i="1"/>
  <c r="AA31" i="1"/>
  <c r="AA20" i="1"/>
  <c r="AA9" i="1"/>
  <c r="AA30" i="1"/>
  <c r="AA16" i="1"/>
  <c r="AA10" i="1"/>
  <c r="AA36" i="1"/>
  <c r="AA34" i="1"/>
  <c r="AA37" i="1"/>
  <c r="AA35" i="1"/>
  <c r="AA17" i="1"/>
  <c r="AA18" i="1"/>
  <c r="AA15" i="1"/>
  <c r="AA14" i="1"/>
  <c r="AA32" i="1"/>
  <c r="AA24" i="1"/>
  <c r="AA19" i="1"/>
  <c r="AA33" i="1"/>
  <c r="AA28" i="1"/>
  <c r="AA21" i="1"/>
  <c r="AA23" i="1"/>
  <c r="AA13" i="1"/>
  <c r="AA26" i="1"/>
  <c r="AA27" i="1"/>
  <c r="AA25" i="1"/>
  <c r="AA38" i="1"/>
  <c r="AA12" i="1"/>
  <c r="AA11" i="1"/>
  <c r="AA22" i="1"/>
  <c r="DE35" i="1"/>
  <c r="DE36" i="1"/>
  <c r="DE19" i="1"/>
  <c r="DE31" i="1"/>
  <c r="DE30" i="1"/>
  <c r="ET11" i="1"/>
  <c r="ET30" i="1"/>
  <c r="ET9" i="1"/>
  <c r="ET35" i="1"/>
  <c r="Y65" i="1"/>
  <c r="Y66" i="1" s="1"/>
  <c r="Y59" i="1"/>
  <c r="Y58" i="1"/>
  <c r="Z62" i="1"/>
  <c r="Z60" i="1"/>
  <c r="DE26" i="1"/>
  <c r="DE12" i="1"/>
  <c r="DE29" i="1"/>
  <c r="DE34" i="1"/>
  <c r="DE38" i="1"/>
  <c r="ET16" i="1"/>
  <c r="ET34" i="1"/>
  <c r="ET22" i="1"/>
  <c r="ET25" i="1"/>
  <c r="DE37" i="1"/>
  <c r="DE15" i="1"/>
  <c r="DE9" i="1"/>
  <c r="DE25" i="1"/>
  <c r="DE28" i="1"/>
  <c r="DE11" i="1"/>
  <c r="DE33" i="1"/>
  <c r="ET19" i="1"/>
  <c r="ET18" i="1"/>
  <c r="ET29" i="1"/>
  <c r="ET20" i="1"/>
  <c r="Z63" i="1"/>
  <c r="AB6" i="1"/>
  <c r="AB57" i="1"/>
  <c r="DE20" i="1"/>
  <c r="DE13" i="1"/>
  <c r="DE18" i="1"/>
  <c r="DE16" i="1"/>
  <c r="DE10" i="1"/>
  <c r="EU57" i="1"/>
  <c r="ET28" i="1"/>
  <c r="ET63" i="1" s="1"/>
  <c r="ET15" i="1"/>
  <c r="ET21" i="1"/>
  <c r="AC1" i="1" a="1"/>
  <c r="AC1" i="1" s="1"/>
  <c r="AC2" i="1"/>
  <c r="AD3" i="1"/>
  <c r="AD5" i="1" s="1" a="1"/>
  <c r="AD5" i="1" s="1"/>
  <c r="AD4" i="1" s="1"/>
  <c r="GH64" i="1"/>
  <c r="DC64" i="1"/>
  <c r="BO64" i="1"/>
  <c r="GH65" i="1"/>
  <c r="GH58" i="1"/>
  <c r="GH59" i="1"/>
  <c r="GK6" i="1"/>
  <c r="GK57" i="1"/>
  <c r="GI63" i="1"/>
  <c r="GI60" i="1"/>
  <c r="GI65" i="1" s="1"/>
  <c r="GI62" i="1"/>
  <c r="GL2" i="1"/>
  <c r="GM3" i="1"/>
  <c r="GM5" i="1" s="1" a="1"/>
  <c r="GM5" i="1" s="1"/>
  <c r="GL1" i="1" a="1"/>
  <c r="GL1" i="1" s="1"/>
  <c r="GJ19" i="1"/>
  <c r="GJ11" i="1"/>
  <c r="GJ28" i="1"/>
  <c r="GJ23" i="1"/>
  <c r="GJ15" i="1"/>
  <c r="GJ32" i="1"/>
  <c r="GJ14" i="1"/>
  <c r="GJ20" i="1"/>
  <c r="GJ16" i="1"/>
  <c r="GJ17" i="1"/>
  <c r="GJ30" i="1"/>
  <c r="GJ21" i="1"/>
  <c r="GJ10" i="1"/>
  <c r="GJ26" i="1"/>
  <c r="GJ24" i="1"/>
  <c r="GJ9" i="1"/>
  <c r="GJ18" i="1"/>
  <c r="GJ31" i="1"/>
  <c r="GJ29" i="1"/>
  <c r="GJ27" i="1"/>
  <c r="GJ22" i="1"/>
  <c r="GJ25" i="1"/>
  <c r="GJ12" i="1"/>
  <c r="GJ13" i="1"/>
  <c r="ER66" i="1"/>
  <c r="EV2" i="1"/>
  <c r="EW3" i="1"/>
  <c r="EW5" i="1" s="1" a="1"/>
  <c r="EW5" i="1" s="1"/>
  <c r="EW4" i="1" s="1"/>
  <c r="EV1" i="1" a="1"/>
  <c r="EV1" i="1" s="1"/>
  <c r="EU15" i="1"/>
  <c r="EU22" i="1"/>
  <c r="EU36" i="1"/>
  <c r="EU37" i="1"/>
  <c r="EU10" i="1"/>
  <c r="EU32" i="1"/>
  <c r="EU30" i="1"/>
  <c r="EU18" i="1"/>
  <c r="EU33" i="1"/>
  <c r="EU35" i="1"/>
  <c r="EU28" i="1"/>
  <c r="EU19" i="1"/>
  <c r="EU25" i="1"/>
  <c r="EU17" i="1"/>
  <c r="EU20" i="1"/>
  <c r="EU16" i="1"/>
  <c r="EU12" i="1"/>
  <c r="EU29" i="1"/>
  <c r="EU13" i="1"/>
  <c r="EU9" i="1"/>
  <c r="EU26" i="1"/>
  <c r="EU23" i="1"/>
  <c r="EU27" i="1"/>
  <c r="EU24" i="1"/>
  <c r="EU14" i="1"/>
  <c r="EU31" i="1"/>
  <c r="EU11" i="1"/>
  <c r="EU34" i="1"/>
  <c r="EU21" i="1"/>
  <c r="ES64" i="1"/>
  <c r="ET62" i="1"/>
  <c r="ES65" i="1"/>
  <c r="ES58" i="1"/>
  <c r="ES59" i="1"/>
  <c r="DD62" i="1"/>
  <c r="DD60" i="1"/>
  <c r="DF36" i="1"/>
  <c r="DF18" i="1"/>
  <c r="DF11" i="1"/>
  <c r="DF16" i="1"/>
  <c r="DF15" i="1"/>
  <c r="DF25" i="1"/>
  <c r="DF9" i="1"/>
  <c r="DF19" i="1"/>
  <c r="DF37" i="1"/>
  <c r="DF20" i="1"/>
  <c r="DF21" i="1"/>
  <c r="DF17" i="1"/>
  <c r="DF30" i="1"/>
  <c r="DF26" i="1"/>
  <c r="DF22" i="1"/>
  <c r="DF28" i="1"/>
  <c r="DF34" i="1"/>
  <c r="DF29" i="1"/>
  <c r="DF33" i="1"/>
  <c r="DF23" i="1"/>
  <c r="DF35" i="1"/>
  <c r="DF27" i="1"/>
  <c r="DF24" i="1"/>
  <c r="DF10" i="1"/>
  <c r="DF14" i="1"/>
  <c r="DF31" i="1"/>
  <c r="DF12" i="1"/>
  <c r="DF13" i="1"/>
  <c r="DF32" i="1"/>
  <c r="DC65" i="1"/>
  <c r="DC66" i="1" s="1"/>
  <c r="DC59" i="1"/>
  <c r="DC58" i="1"/>
  <c r="DH3" i="1"/>
  <c r="DH5" i="1" s="1" a="1"/>
  <c r="DH5" i="1" s="1"/>
  <c r="DH4" i="1" s="1"/>
  <c r="DG2" i="1"/>
  <c r="DG6" i="1" s="1"/>
  <c r="DG1" i="1" a="1"/>
  <c r="DG1" i="1" s="1"/>
  <c r="DD63" i="1"/>
  <c r="BO65" i="1"/>
  <c r="BO59" i="1"/>
  <c r="BO58" i="1"/>
  <c r="BQ34" i="1"/>
  <c r="BQ16" i="1"/>
  <c r="BQ21" i="1"/>
  <c r="BQ14" i="1"/>
  <c r="BQ25" i="1"/>
  <c r="BQ26" i="1"/>
  <c r="BQ32" i="1"/>
  <c r="BQ15" i="1"/>
  <c r="BQ10" i="1"/>
  <c r="BQ11" i="1"/>
  <c r="BQ35" i="1"/>
  <c r="BQ12" i="1"/>
  <c r="BQ18" i="1"/>
  <c r="BQ36" i="1"/>
  <c r="BQ27" i="1"/>
  <c r="BQ13" i="1"/>
  <c r="BQ37" i="1"/>
  <c r="BQ31" i="1"/>
  <c r="BQ9" i="1"/>
  <c r="BQ19" i="1"/>
  <c r="BQ30" i="1"/>
  <c r="BQ28" i="1"/>
  <c r="BQ24" i="1"/>
  <c r="BQ17" i="1"/>
  <c r="BQ20" i="1"/>
  <c r="BQ33" i="1"/>
  <c r="BQ29" i="1"/>
  <c r="BQ22" i="1"/>
  <c r="BQ23" i="1"/>
  <c r="BP60" i="1"/>
  <c r="BP65" i="1" s="1"/>
  <c r="BP62" i="1"/>
  <c r="BP63" i="1"/>
  <c r="BR57" i="1"/>
  <c r="BR6" i="1"/>
  <c r="BS2" i="1"/>
  <c r="BT3" i="1"/>
  <c r="BT5" i="1" s="1" a="1"/>
  <c r="BT5" i="1" s="1"/>
  <c r="BT4" i="1" s="1"/>
  <c r="BS1" i="1" a="1"/>
  <c r="BS1" i="1" s="1"/>
  <c r="FQ65" i="1"/>
  <c r="FQ59" i="1"/>
  <c r="FQ64" i="1"/>
  <c r="DG57" i="1" l="1"/>
  <c r="ET60" i="1"/>
  <c r="ET65" i="1" s="1"/>
  <c r="DE63" i="1"/>
  <c r="DE62" i="1"/>
  <c r="DE60" i="1"/>
  <c r="GL4" i="1"/>
  <c r="AD2" i="1"/>
  <c r="AE3" i="1"/>
  <c r="AE5" i="1" s="1" a="1"/>
  <c r="AE5" i="1" s="1"/>
  <c r="AE4" i="1" s="1"/>
  <c r="AD1" i="1" a="1"/>
  <c r="AD1" i="1" s="1"/>
  <c r="AC6" i="1"/>
  <c r="AC57" i="1"/>
  <c r="AA63" i="1"/>
  <c r="AB28" i="1"/>
  <c r="AB19" i="1"/>
  <c r="AB33" i="1"/>
  <c r="AB25" i="1"/>
  <c r="AB14" i="1"/>
  <c r="AB15" i="1"/>
  <c r="AB35" i="1"/>
  <c r="AB27" i="1"/>
  <c r="AB26" i="1"/>
  <c r="AB30" i="1"/>
  <c r="AB13" i="1"/>
  <c r="AB23" i="1"/>
  <c r="AB36" i="1"/>
  <c r="AB18" i="1"/>
  <c r="AB16" i="1"/>
  <c r="AB10" i="1"/>
  <c r="AB31" i="1"/>
  <c r="AB12" i="1"/>
  <c r="AB24" i="1"/>
  <c r="AB20" i="1"/>
  <c r="AB37" i="1"/>
  <c r="AB21" i="1"/>
  <c r="AB9" i="1"/>
  <c r="AB32" i="1"/>
  <c r="AB11" i="1"/>
  <c r="AB29" i="1"/>
  <c r="AB22" i="1"/>
  <c r="AB34" i="1"/>
  <c r="AB17" i="1"/>
  <c r="Z59" i="1"/>
  <c r="Z58" i="1"/>
  <c r="AA60" i="1"/>
  <c r="AA62" i="1"/>
  <c r="AA64" i="1" s="1"/>
  <c r="Z65" i="1"/>
  <c r="Z64" i="1"/>
  <c r="Z66" i="1" s="1"/>
  <c r="DE64" i="1"/>
  <c r="ES66" i="1"/>
  <c r="GH66" i="1"/>
  <c r="GI64" i="1"/>
  <c r="GI66" i="1" s="1"/>
  <c r="ET64" i="1"/>
  <c r="ET66" i="1" s="1"/>
  <c r="BO66" i="1"/>
  <c r="GK12" i="1"/>
  <c r="GK26" i="1"/>
  <c r="GK31" i="1"/>
  <c r="GK13" i="1"/>
  <c r="GK16" i="1"/>
  <c r="GK22" i="1"/>
  <c r="GK19" i="1"/>
  <c r="GK21" i="1"/>
  <c r="GK25" i="1"/>
  <c r="GK23" i="1"/>
  <c r="GK18" i="1"/>
  <c r="GK28" i="1"/>
  <c r="GK14" i="1"/>
  <c r="GK29" i="1"/>
  <c r="GK32" i="1"/>
  <c r="GK11" i="1"/>
  <c r="GK17" i="1"/>
  <c r="GK27" i="1"/>
  <c r="GK20" i="1"/>
  <c r="GK24" i="1"/>
  <c r="GK9" i="1"/>
  <c r="GK30" i="1"/>
  <c r="GK15" i="1"/>
  <c r="GK10" i="1"/>
  <c r="GJ63" i="1"/>
  <c r="GJ60" i="1"/>
  <c r="GJ62" i="1"/>
  <c r="GN3" i="1"/>
  <c r="GN5" i="1" s="1" a="1"/>
  <c r="GN5" i="1" s="1"/>
  <c r="GM2" i="1"/>
  <c r="GM1" i="1" a="1"/>
  <c r="GM1" i="1" s="1"/>
  <c r="GI58" i="1"/>
  <c r="GI59" i="1"/>
  <c r="GL6" i="1"/>
  <c r="GL57" i="1"/>
  <c r="EU62" i="1"/>
  <c r="EU60" i="1"/>
  <c r="EU63" i="1"/>
  <c r="EW2" i="1"/>
  <c r="EW6" i="1" s="1"/>
  <c r="EX3" i="1"/>
  <c r="EX5" i="1" s="1" a="1"/>
  <c r="EX5" i="1" s="1"/>
  <c r="EX4" i="1" s="1"/>
  <c r="EW1" i="1" a="1"/>
  <c r="EW1" i="1" s="1"/>
  <c r="ET58" i="1"/>
  <c r="ET59" i="1"/>
  <c r="EV6" i="1"/>
  <c r="EV57" i="1"/>
  <c r="DI3" i="1"/>
  <c r="DI5" i="1" s="1" a="1"/>
  <c r="DI5" i="1" s="1"/>
  <c r="DI4" i="1" s="1"/>
  <c r="DH2" i="1"/>
  <c r="DH1" i="1" a="1"/>
  <c r="DH1" i="1" s="1"/>
  <c r="DF63" i="1"/>
  <c r="DG21" i="1"/>
  <c r="DG11" i="1"/>
  <c r="DG18" i="1"/>
  <c r="DG14" i="1"/>
  <c r="DG36" i="1"/>
  <c r="DG33" i="1"/>
  <c r="DG22" i="1"/>
  <c r="DG28" i="1"/>
  <c r="DG31" i="1"/>
  <c r="DG16" i="1"/>
  <c r="DG17" i="1"/>
  <c r="DG24" i="1"/>
  <c r="DG25" i="1"/>
  <c r="DG34" i="1"/>
  <c r="DG23" i="1"/>
  <c r="DG30" i="1"/>
  <c r="DG13" i="1"/>
  <c r="DG15" i="1"/>
  <c r="DG35" i="1"/>
  <c r="DG20" i="1"/>
  <c r="DG9" i="1"/>
  <c r="DG27" i="1"/>
  <c r="DG26" i="1"/>
  <c r="DG19" i="1"/>
  <c r="DG10" i="1"/>
  <c r="DG32" i="1"/>
  <c r="DG12" i="1"/>
  <c r="DG29" i="1"/>
  <c r="DE65" i="1"/>
  <c r="DE58" i="1"/>
  <c r="DE59" i="1"/>
  <c r="DD65" i="1"/>
  <c r="DD59" i="1"/>
  <c r="DD58" i="1"/>
  <c r="DF62" i="1"/>
  <c r="DF60" i="1"/>
  <c r="DD64" i="1"/>
  <c r="BR36" i="1"/>
  <c r="BR35" i="1"/>
  <c r="BR30" i="1"/>
  <c r="BR24" i="1"/>
  <c r="BR28" i="1"/>
  <c r="BR20" i="1"/>
  <c r="BR34" i="1"/>
  <c r="BR33" i="1"/>
  <c r="BR11" i="1"/>
  <c r="BR16" i="1"/>
  <c r="BR32" i="1"/>
  <c r="BR10" i="1"/>
  <c r="BR19" i="1"/>
  <c r="BR17" i="1"/>
  <c r="BR18" i="1"/>
  <c r="BR22" i="1"/>
  <c r="BR9" i="1"/>
  <c r="BR13" i="1"/>
  <c r="BR21" i="1"/>
  <c r="BR14" i="1"/>
  <c r="BR15" i="1"/>
  <c r="BR25" i="1"/>
  <c r="BR31" i="1"/>
  <c r="BR27" i="1"/>
  <c r="BR29" i="1"/>
  <c r="BR12" i="1"/>
  <c r="BR26" i="1"/>
  <c r="BR23" i="1"/>
  <c r="BQ63" i="1"/>
  <c r="BQ60" i="1"/>
  <c r="BQ62" i="1"/>
  <c r="BP64" i="1"/>
  <c r="BP66" i="1" s="1"/>
  <c r="BP58" i="1"/>
  <c r="BP59" i="1"/>
  <c r="BS57" i="1"/>
  <c r="BS6" i="1"/>
  <c r="BT2" i="1"/>
  <c r="BU3" i="1"/>
  <c r="BU5" i="1" s="1" a="1"/>
  <c r="BU5" i="1" s="1"/>
  <c r="BU4" i="1" s="1"/>
  <c r="BT1" i="1" a="1"/>
  <c r="BT1" i="1" s="1"/>
  <c r="FQ66" i="1"/>
  <c r="DE66" i="1" l="1"/>
  <c r="DD66" i="1"/>
  <c r="EU64" i="1"/>
  <c r="GM4" i="1"/>
  <c r="AA59" i="1"/>
  <c r="AA58" i="1"/>
  <c r="AA65" i="1"/>
  <c r="AA66" i="1" s="1"/>
  <c r="AB62" i="1"/>
  <c r="AB60" i="1"/>
  <c r="AC29" i="1"/>
  <c r="AC21" i="1"/>
  <c r="AC26" i="1"/>
  <c r="AC31" i="1"/>
  <c r="AC24" i="1"/>
  <c r="AC35" i="1"/>
  <c r="AC25" i="1"/>
  <c r="AC16" i="1"/>
  <c r="AC34" i="1"/>
  <c r="AC9" i="1"/>
  <c r="AC22" i="1"/>
  <c r="AC32" i="1"/>
  <c r="AC18" i="1"/>
  <c r="AC36" i="1"/>
  <c r="AC28" i="1"/>
  <c r="AC13" i="1"/>
  <c r="AC10" i="1"/>
  <c r="AC11" i="1"/>
  <c r="AC17" i="1"/>
  <c r="AC12" i="1"/>
  <c r="AC27" i="1"/>
  <c r="AC33" i="1"/>
  <c r="AC30" i="1"/>
  <c r="AC14" i="1"/>
  <c r="AC15" i="1"/>
  <c r="AC19" i="1"/>
  <c r="AC20" i="1"/>
  <c r="AC23" i="1"/>
  <c r="EW57" i="1"/>
  <c r="AB63" i="1"/>
  <c r="AE2" i="1"/>
  <c r="AF3" i="1"/>
  <c r="AF5" i="1" s="1" a="1"/>
  <c r="AF5" i="1" s="1"/>
  <c r="AF4" i="1" s="1"/>
  <c r="AE1" i="1" a="1"/>
  <c r="AE1" i="1" s="1"/>
  <c r="AD57" i="1"/>
  <c r="AD6" i="1"/>
  <c r="DF64" i="1"/>
  <c r="GM6" i="1"/>
  <c r="GM57" i="1"/>
  <c r="GK60" i="1"/>
  <c r="GK62" i="1"/>
  <c r="GO3" i="1"/>
  <c r="GO5" i="1" s="1" a="1"/>
  <c r="GO5" i="1" s="1"/>
  <c r="GN2" i="1"/>
  <c r="GN1" i="1" a="1"/>
  <c r="GN1" i="1" s="1"/>
  <c r="GK63" i="1"/>
  <c r="GJ64" i="1"/>
  <c r="GL10" i="1"/>
  <c r="GL24" i="1"/>
  <c r="GL27" i="1"/>
  <c r="GL11" i="1"/>
  <c r="GL28" i="1"/>
  <c r="GL9" i="1"/>
  <c r="GL16" i="1"/>
  <c r="GL32" i="1"/>
  <c r="GL30" i="1"/>
  <c r="GL18" i="1"/>
  <c r="GL21" i="1"/>
  <c r="GL17" i="1"/>
  <c r="GL22" i="1"/>
  <c r="GL29" i="1"/>
  <c r="GL26" i="1"/>
  <c r="GL25" i="1"/>
  <c r="GL15" i="1"/>
  <c r="GL14" i="1"/>
  <c r="GL20" i="1"/>
  <c r="GL23" i="1"/>
  <c r="GL19" i="1"/>
  <c r="GL31" i="1"/>
  <c r="GL12" i="1"/>
  <c r="GL13" i="1"/>
  <c r="GJ65" i="1"/>
  <c r="GJ66" i="1" s="1"/>
  <c r="GJ58" i="1"/>
  <c r="GJ59" i="1"/>
  <c r="EW35" i="1"/>
  <c r="EW11" i="1"/>
  <c r="EW16" i="1"/>
  <c r="EW12" i="1"/>
  <c r="EW10" i="1"/>
  <c r="EW34" i="1"/>
  <c r="EW18" i="1"/>
  <c r="EW19" i="1"/>
  <c r="EW27" i="1"/>
  <c r="EW32" i="1"/>
  <c r="EW29" i="1"/>
  <c r="EW14" i="1"/>
  <c r="EW15" i="1"/>
  <c r="EW25" i="1"/>
  <c r="EW31" i="1"/>
  <c r="EW20" i="1"/>
  <c r="EW9" i="1"/>
  <c r="EW28" i="1"/>
  <c r="EW23" i="1"/>
  <c r="EW26" i="1"/>
  <c r="EW21" i="1"/>
  <c r="EW13" i="1"/>
  <c r="EW17" i="1"/>
  <c r="EW22" i="1"/>
  <c r="EW24" i="1"/>
  <c r="EW33" i="1"/>
  <c r="EW30" i="1"/>
  <c r="EY3" i="1"/>
  <c r="EY5" i="1" s="1" a="1"/>
  <c r="EY5" i="1" s="1"/>
  <c r="EY4" i="1" s="1"/>
  <c r="EX2" i="1"/>
  <c r="EX6" i="1" s="1"/>
  <c r="EX1" i="1" a="1"/>
  <c r="EX1" i="1" s="1"/>
  <c r="EX57" i="1" s="1"/>
  <c r="EV35" i="1"/>
  <c r="EV12" i="1"/>
  <c r="EV28" i="1"/>
  <c r="EV29" i="1"/>
  <c r="EV30" i="1"/>
  <c r="EV22" i="1"/>
  <c r="EV32" i="1"/>
  <c r="EV34" i="1"/>
  <c r="EV17" i="1"/>
  <c r="EV23" i="1"/>
  <c r="EV26" i="1"/>
  <c r="EV11" i="1"/>
  <c r="EV10" i="1"/>
  <c r="EV9" i="1"/>
  <c r="EV15" i="1"/>
  <c r="EV20" i="1"/>
  <c r="EV16" i="1"/>
  <c r="EV27" i="1"/>
  <c r="EV33" i="1"/>
  <c r="EV14" i="1"/>
  <c r="EV25" i="1"/>
  <c r="EV19" i="1"/>
  <c r="EV36" i="1"/>
  <c r="EV18" i="1"/>
  <c r="EV21" i="1"/>
  <c r="EV13" i="1"/>
  <c r="EV24" i="1"/>
  <c r="EV31" i="1"/>
  <c r="EU65" i="1"/>
  <c r="EU66" i="1" s="1"/>
  <c r="EU59" i="1"/>
  <c r="EU58" i="1"/>
  <c r="DG63" i="1"/>
  <c r="DH6" i="1"/>
  <c r="DH57" i="1"/>
  <c r="DF65" i="1"/>
  <c r="DF58" i="1"/>
  <c r="DF59" i="1"/>
  <c r="DG60" i="1"/>
  <c r="DG62" i="1"/>
  <c r="DJ3" i="1"/>
  <c r="DJ5" i="1" s="1" a="1"/>
  <c r="DJ5" i="1" s="1"/>
  <c r="DJ4" i="1" s="1"/>
  <c r="DI2" i="1"/>
  <c r="DI6" i="1" s="1"/>
  <c r="DI1" i="1" a="1"/>
  <c r="DI1" i="1" s="1"/>
  <c r="BQ58" i="1"/>
  <c r="BQ59" i="1"/>
  <c r="BS35" i="1"/>
  <c r="BS10" i="1"/>
  <c r="BS33" i="1"/>
  <c r="BS24" i="1"/>
  <c r="BS19" i="1"/>
  <c r="BS11" i="1"/>
  <c r="BS25" i="1"/>
  <c r="BS26" i="1"/>
  <c r="BS22" i="1"/>
  <c r="BS23" i="1"/>
  <c r="BS30" i="1"/>
  <c r="BS20" i="1"/>
  <c r="BS32" i="1"/>
  <c r="BS31" i="1"/>
  <c r="BS28" i="1"/>
  <c r="BS15" i="1"/>
  <c r="BS14" i="1"/>
  <c r="BS16" i="1"/>
  <c r="BS17" i="1"/>
  <c r="BS34" i="1"/>
  <c r="BS13" i="1"/>
  <c r="BS21" i="1"/>
  <c r="BS29" i="1"/>
  <c r="BS27" i="1"/>
  <c r="BS12" i="1"/>
  <c r="BS18" i="1"/>
  <c r="BS9" i="1"/>
  <c r="BV3" i="1"/>
  <c r="BV5" i="1" s="1" a="1"/>
  <c r="BV5" i="1" s="1"/>
  <c r="BV4" i="1" s="1"/>
  <c r="BU2" i="1"/>
  <c r="BU1" i="1" a="1"/>
  <c r="BU1" i="1" s="1"/>
  <c r="BQ65" i="1"/>
  <c r="BT57" i="1"/>
  <c r="BT6" i="1"/>
  <c r="BR63" i="1"/>
  <c r="BQ64" i="1"/>
  <c r="BR60" i="1"/>
  <c r="BR62" i="1"/>
  <c r="DI57" i="1" l="1"/>
  <c r="GN4" i="1"/>
  <c r="AD18" i="1"/>
  <c r="AD27" i="1"/>
  <c r="AD21" i="1"/>
  <c r="AD12" i="1"/>
  <c r="AD30" i="1"/>
  <c r="AD34" i="1"/>
  <c r="AD16" i="1"/>
  <c r="AD15" i="1"/>
  <c r="AD20" i="1"/>
  <c r="AD19" i="1"/>
  <c r="AD29" i="1"/>
  <c r="AD31" i="1"/>
  <c r="AD28" i="1"/>
  <c r="AD9" i="1"/>
  <c r="AD14" i="1"/>
  <c r="AD10" i="1"/>
  <c r="AD11" i="1"/>
  <c r="AD35" i="1"/>
  <c r="AD23" i="1"/>
  <c r="AD13" i="1"/>
  <c r="AD32" i="1"/>
  <c r="AD17" i="1"/>
  <c r="AD24" i="1"/>
  <c r="AD33" i="1"/>
  <c r="AD22" i="1"/>
  <c r="AD25" i="1"/>
  <c r="AD26" i="1"/>
  <c r="AC62" i="1"/>
  <c r="AC64" i="1" s="1"/>
  <c r="AC60" i="1"/>
  <c r="AG3" i="1"/>
  <c r="AG5" i="1" s="1" a="1"/>
  <c r="AG5" i="1" s="1"/>
  <c r="AG4" i="1" s="1"/>
  <c r="AF2" i="1"/>
  <c r="AF1" i="1" a="1"/>
  <c r="AF1" i="1" s="1"/>
  <c r="AC63" i="1"/>
  <c r="AB65" i="1"/>
  <c r="AB59" i="1"/>
  <c r="AB58" i="1"/>
  <c r="AE6" i="1"/>
  <c r="AE57" i="1"/>
  <c r="AB64" i="1"/>
  <c r="DF66" i="1"/>
  <c r="BR64" i="1"/>
  <c r="GL62" i="1"/>
  <c r="GL60" i="1"/>
  <c r="GL65" i="1" s="1"/>
  <c r="GN6" i="1"/>
  <c r="GN57" i="1"/>
  <c r="GK64" i="1"/>
  <c r="GK58" i="1"/>
  <c r="GK59" i="1"/>
  <c r="GL63" i="1"/>
  <c r="GM10" i="1"/>
  <c r="GM23" i="1"/>
  <c r="GM20" i="1"/>
  <c r="GM16" i="1"/>
  <c r="GM24" i="1"/>
  <c r="GM27" i="1"/>
  <c r="GM18" i="1"/>
  <c r="GM28" i="1"/>
  <c r="GM30" i="1"/>
  <c r="GM22" i="1"/>
  <c r="GM32" i="1"/>
  <c r="GM26" i="1"/>
  <c r="GM25" i="1"/>
  <c r="GM21" i="1"/>
  <c r="GM31" i="1"/>
  <c r="GM14" i="1"/>
  <c r="GM12" i="1"/>
  <c r="GM11" i="1"/>
  <c r="GM17" i="1"/>
  <c r="GM19" i="1"/>
  <c r="GM9" i="1"/>
  <c r="GM13" i="1"/>
  <c r="GM29" i="1"/>
  <c r="GM15" i="1"/>
  <c r="GO2" i="1"/>
  <c r="GP3" i="1"/>
  <c r="GP5" i="1" s="1" a="1"/>
  <c r="GP5" i="1" s="1"/>
  <c r="GO1" i="1" a="1"/>
  <c r="GO1" i="1" s="1"/>
  <c r="GK65" i="1"/>
  <c r="EX17" i="1"/>
  <c r="EX34" i="1"/>
  <c r="EX11" i="1"/>
  <c r="EX16" i="1"/>
  <c r="EX22" i="1"/>
  <c r="EX28" i="1"/>
  <c r="EX14" i="1"/>
  <c r="EX31" i="1"/>
  <c r="EX13" i="1"/>
  <c r="EX10" i="1"/>
  <c r="EX21" i="1"/>
  <c r="EX25" i="1"/>
  <c r="EX33" i="1"/>
  <c r="EX30" i="1"/>
  <c r="EX27" i="1"/>
  <c r="EX24" i="1"/>
  <c r="EX9" i="1"/>
  <c r="EX19" i="1"/>
  <c r="EX18" i="1"/>
  <c r="EX26" i="1"/>
  <c r="EX20" i="1"/>
  <c r="EX29" i="1"/>
  <c r="EX23" i="1"/>
  <c r="EX12" i="1"/>
  <c r="EX15" i="1"/>
  <c r="EX32" i="1"/>
  <c r="EW63" i="1"/>
  <c r="EV62" i="1"/>
  <c r="EV60" i="1"/>
  <c r="EZ3" i="1"/>
  <c r="EZ5" i="1" s="1" a="1"/>
  <c r="EZ5" i="1" s="1"/>
  <c r="EZ4" i="1" s="1"/>
  <c r="EY2" i="1"/>
  <c r="EY1" i="1" a="1"/>
  <c r="EY1" i="1" s="1"/>
  <c r="EV63" i="1"/>
  <c r="EW60" i="1"/>
  <c r="EW62" i="1"/>
  <c r="EW64" i="1" s="1"/>
  <c r="DI14" i="1"/>
  <c r="DI27" i="1"/>
  <c r="DI33" i="1"/>
  <c r="DI23" i="1"/>
  <c r="DI15" i="1"/>
  <c r="DI18" i="1"/>
  <c r="DI26" i="1"/>
  <c r="DI12" i="1"/>
  <c r="DI16" i="1"/>
  <c r="DI25" i="1"/>
  <c r="DI11" i="1"/>
  <c r="DI31" i="1"/>
  <c r="DI9" i="1"/>
  <c r="DI30" i="1"/>
  <c r="DI28" i="1"/>
  <c r="DI19" i="1"/>
  <c r="DI20" i="1"/>
  <c r="DI10" i="1"/>
  <c r="DI13" i="1"/>
  <c r="DI29" i="1"/>
  <c r="DI32" i="1"/>
  <c r="DI34" i="1"/>
  <c r="DI22" i="1"/>
  <c r="DI17" i="1"/>
  <c r="DI21" i="1"/>
  <c r="DI24" i="1"/>
  <c r="DH30" i="1"/>
  <c r="DH10" i="1"/>
  <c r="DH29" i="1"/>
  <c r="DH17" i="1"/>
  <c r="DH12" i="1"/>
  <c r="DH15" i="1"/>
  <c r="DH21" i="1"/>
  <c r="DH19" i="1"/>
  <c r="DH32" i="1"/>
  <c r="DH16" i="1"/>
  <c r="DH28" i="1"/>
  <c r="DH35" i="1"/>
  <c r="DH24" i="1"/>
  <c r="DH27" i="1"/>
  <c r="DH33" i="1"/>
  <c r="DH11" i="1"/>
  <c r="DH22" i="1"/>
  <c r="DH23" i="1"/>
  <c r="DH34" i="1"/>
  <c r="DH25" i="1"/>
  <c r="DH26" i="1"/>
  <c r="DH18" i="1"/>
  <c r="DH13" i="1"/>
  <c r="DH14" i="1"/>
  <c r="DH20" i="1"/>
  <c r="DH9" i="1"/>
  <c r="DH31" i="1"/>
  <c r="DG65" i="1"/>
  <c r="DG59" i="1"/>
  <c r="DG58" i="1"/>
  <c r="DK3" i="1"/>
  <c r="DK5" i="1" s="1" a="1"/>
  <c r="DK5" i="1" s="1"/>
  <c r="DK4" i="1" s="1"/>
  <c r="DJ2" i="1"/>
  <c r="DJ1" i="1" a="1"/>
  <c r="DJ1" i="1" s="1"/>
  <c r="DG64" i="1"/>
  <c r="BR65" i="1"/>
  <c r="BR59" i="1"/>
  <c r="BR58" i="1"/>
  <c r="BV2" i="1"/>
  <c r="BW3" i="1"/>
  <c r="BW5" i="1" s="1" a="1"/>
  <c r="BW5" i="1" s="1"/>
  <c r="BW4" i="1" s="1"/>
  <c r="BV1" i="1" a="1"/>
  <c r="BV1" i="1" s="1"/>
  <c r="BS60" i="1"/>
  <c r="BS62" i="1"/>
  <c r="BU57" i="1"/>
  <c r="BU6" i="1"/>
  <c r="BT32" i="1"/>
  <c r="BT18" i="1"/>
  <c r="BT19" i="1"/>
  <c r="BT24" i="1"/>
  <c r="BT14" i="1"/>
  <c r="BT15" i="1"/>
  <c r="BT34" i="1"/>
  <c r="BT23" i="1"/>
  <c r="BT26" i="1"/>
  <c r="BT20" i="1"/>
  <c r="BT33" i="1"/>
  <c r="BT21" i="1"/>
  <c r="BT28" i="1"/>
  <c r="BT17" i="1"/>
  <c r="BT22" i="1"/>
  <c r="BT30" i="1"/>
  <c r="BT10" i="1"/>
  <c r="BT31" i="1"/>
  <c r="BT29" i="1"/>
  <c r="BT12" i="1"/>
  <c r="BT25" i="1"/>
  <c r="BT27" i="1"/>
  <c r="BT16" i="1"/>
  <c r="BT13" i="1"/>
  <c r="BT9" i="1"/>
  <c r="BT11" i="1"/>
  <c r="BS63" i="1"/>
  <c r="BQ66" i="1"/>
  <c r="GK66" i="1" l="1"/>
  <c r="GO4" i="1"/>
  <c r="AF57" i="1"/>
  <c r="AF6" i="1"/>
  <c r="EX62" i="1"/>
  <c r="AE33" i="1"/>
  <c r="AE34" i="1"/>
  <c r="AE15" i="1"/>
  <c r="AE14" i="1"/>
  <c r="AE28" i="1"/>
  <c r="AE27" i="1"/>
  <c r="AE10" i="1"/>
  <c r="AE9" i="1"/>
  <c r="AE23" i="1"/>
  <c r="AE11" i="1"/>
  <c r="AE26" i="1"/>
  <c r="AE19" i="1"/>
  <c r="AE31" i="1"/>
  <c r="AE21" i="1"/>
  <c r="AE17" i="1"/>
  <c r="AE13" i="1"/>
  <c r="AE22" i="1"/>
  <c r="AE12" i="1"/>
  <c r="AE24" i="1"/>
  <c r="AE18" i="1"/>
  <c r="AE29" i="1"/>
  <c r="AE25" i="1"/>
  <c r="AE16" i="1"/>
  <c r="AE30" i="1"/>
  <c r="AE20" i="1"/>
  <c r="AE32" i="1"/>
  <c r="AG2" i="1"/>
  <c r="AH3" i="1"/>
  <c r="AH5" i="1" s="1" a="1"/>
  <c r="AH5" i="1" s="1"/>
  <c r="AH4" i="1" s="1"/>
  <c r="AG1" i="1" a="1"/>
  <c r="AG1" i="1" s="1"/>
  <c r="AD60" i="1"/>
  <c r="AD62" i="1"/>
  <c r="AC65" i="1"/>
  <c r="AC66" i="1" s="1"/>
  <c r="AC59" i="1"/>
  <c r="AC58" i="1"/>
  <c r="AD63" i="1"/>
  <c r="AB66" i="1"/>
  <c r="BR66" i="1"/>
  <c r="GM60" i="1"/>
  <c r="GM62" i="1"/>
  <c r="GM63" i="1"/>
  <c r="GN9" i="1"/>
  <c r="GN28" i="1"/>
  <c r="GN30" i="1"/>
  <c r="GN10" i="1"/>
  <c r="GN32" i="1"/>
  <c r="GN14" i="1"/>
  <c r="GN16" i="1"/>
  <c r="GN11" i="1"/>
  <c r="GN19" i="1"/>
  <c r="GN25" i="1"/>
  <c r="GN23" i="1"/>
  <c r="GN22" i="1"/>
  <c r="GN31" i="1"/>
  <c r="GN29" i="1"/>
  <c r="GN26" i="1"/>
  <c r="GN15" i="1"/>
  <c r="GN13" i="1"/>
  <c r="GN20" i="1"/>
  <c r="GN12" i="1"/>
  <c r="GN17" i="1"/>
  <c r="GN21" i="1"/>
  <c r="GN27" i="1"/>
  <c r="GN18" i="1"/>
  <c r="GN24" i="1"/>
  <c r="GP2" i="1"/>
  <c r="GQ3" i="1"/>
  <c r="GQ5" i="1" s="1" a="1"/>
  <c r="GQ5" i="1" s="1"/>
  <c r="GP1" i="1" a="1"/>
  <c r="GP1" i="1" s="1"/>
  <c r="GO6" i="1"/>
  <c r="GO57" i="1"/>
  <c r="GL58" i="1"/>
  <c r="GL59" i="1"/>
  <c r="GL64" i="1"/>
  <c r="GL66" i="1" s="1"/>
  <c r="EZ2" i="1"/>
  <c r="EZ6" i="1" s="1"/>
  <c r="FA3" i="1"/>
  <c r="FA5" i="1" s="1" a="1"/>
  <c r="FA5" i="1" s="1"/>
  <c r="FA4" i="1" s="1"/>
  <c r="EZ1" i="1" a="1"/>
  <c r="EZ1" i="1" s="1"/>
  <c r="EZ57" i="1" s="1"/>
  <c r="EV58" i="1"/>
  <c r="EV59" i="1"/>
  <c r="EW59" i="1"/>
  <c r="EW58" i="1"/>
  <c r="EW65" i="1"/>
  <c r="EW66" i="1" s="1"/>
  <c r="EV65" i="1"/>
  <c r="EY6" i="1"/>
  <c r="EY57" i="1"/>
  <c r="EV64" i="1"/>
  <c r="EX60" i="1"/>
  <c r="EX63" i="1"/>
  <c r="EX64" i="1" s="1"/>
  <c r="DG66" i="1"/>
  <c r="DI62" i="1"/>
  <c r="DI60" i="1"/>
  <c r="DH60" i="1"/>
  <c r="DH62" i="1"/>
  <c r="DI63" i="1"/>
  <c r="DJ6" i="1"/>
  <c r="DJ57" i="1"/>
  <c r="DK2" i="1"/>
  <c r="DK6" i="1" s="1"/>
  <c r="DL3" i="1"/>
  <c r="DL5" i="1" s="1" a="1"/>
  <c r="DL5" i="1" s="1"/>
  <c r="DL4" i="1" s="1"/>
  <c r="DK1" i="1" a="1"/>
  <c r="DK1" i="1" s="1"/>
  <c r="DK57" i="1" s="1"/>
  <c r="DH63" i="1"/>
  <c r="BW2" i="1"/>
  <c r="BX3" i="1"/>
  <c r="BX5" i="1" s="1" a="1"/>
  <c r="BX5" i="1" s="1"/>
  <c r="BX4" i="1" s="1"/>
  <c r="BW1" i="1" a="1"/>
  <c r="BW1" i="1" s="1"/>
  <c r="BV6" i="1"/>
  <c r="BV57" i="1"/>
  <c r="BS65" i="1"/>
  <c r="BS59" i="1"/>
  <c r="BS58" i="1"/>
  <c r="BT63" i="1"/>
  <c r="BU33" i="1"/>
  <c r="BU9" i="1"/>
  <c r="BU32" i="1"/>
  <c r="BU16" i="1"/>
  <c r="BU31" i="1"/>
  <c r="BU12" i="1"/>
  <c r="BU28" i="1"/>
  <c r="BU26" i="1"/>
  <c r="BU13" i="1"/>
  <c r="BU25" i="1"/>
  <c r="BU30" i="1"/>
  <c r="BU23" i="1"/>
  <c r="BU29" i="1"/>
  <c r="BU20" i="1"/>
  <c r="BU17" i="1"/>
  <c r="BU18" i="1"/>
  <c r="BU22" i="1"/>
  <c r="BU14" i="1"/>
  <c r="BU19" i="1"/>
  <c r="BU27" i="1"/>
  <c r="BU21" i="1"/>
  <c r="BU10" i="1"/>
  <c r="BU11" i="1"/>
  <c r="BU15" i="1"/>
  <c r="BU24" i="1"/>
  <c r="BT62" i="1"/>
  <c r="BT60" i="1"/>
  <c r="BS64" i="1"/>
  <c r="DI64" i="1" l="1"/>
  <c r="GP4" i="1"/>
  <c r="AI3" i="1"/>
  <c r="AI5" i="1" s="1" a="1"/>
  <c r="AI5" i="1" s="1"/>
  <c r="AI4" i="1" s="1"/>
  <c r="AH2" i="1"/>
  <c r="AH1" i="1" a="1"/>
  <c r="AH1" i="1" s="1"/>
  <c r="AG57" i="1"/>
  <c r="AG6" i="1"/>
  <c r="AE63" i="1"/>
  <c r="AE60" i="1"/>
  <c r="AE65" i="1" s="1"/>
  <c r="AE62" i="1"/>
  <c r="AD64" i="1"/>
  <c r="AD65" i="1"/>
  <c r="AD59" i="1"/>
  <c r="AD58" i="1"/>
  <c r="AF22" i="1"/>
  <c r="AF18" i="1"/>
  <c r="AF16" i="1"/>
  <c r="AF19" i="1"/>
  <c r="AF14" i="1"/>
  <c r="AF30" i="1"/>
  <c r="AF31" i="1"/>
  <c r="AF24" i="1"/>
  <c r="AF9" i="1"/>
  <c r="AF33" i="1"/>
  <c r="AF11" i="1"/>
  <c r="AF21" i="1"/>
  <c r="AF15" i="1"/>
  <c r="AF20" i="1"/>
  <c r="AF13" i="1"/>
  <c r="AF28" i="1"/>
  <c r="AF27" i="1"/>
  <c r="AF17" i="1"/>
  <c r="AF29" i="1"/>
  <c r="AF25" i="1"/>
  <c r="AF10" i="1"/>
  <c r="AF12" i="1"/>
  <c r="AF32" i="1"/>
  <c r="AF23" i="1"/>
  <c r="AF26" i="1"/>
  <c r="BS66" i="1"/>
  <c r="BT64" i="1"/>
  <c r="GP6" i="1"/>
  <c r="GP57" i="1"/>
  <c r="GN63" i="1"/>
  <c r="GM64" i="1"/>
  <c r="GR3" i="1"/>
  <c r="GR5" i="1" s="1" a="1"/>
  <c r="GR5" i="1" s="1"/>
  <c r="GQ2" i="1"/>
  <c r="GQ1" i="1" a="1"/>
  <c r="GQ1" i="1" s="1"/>
  <c r="GN62" i="1"/>
  <c r="GN60" i="1"/>
  <c r="GO21" i="1"/>
  <c r="GO28" i="1"/>
  <c r="GO12" i="1"/>
  <c r="GO14" i="1"/>
  <c r="GO19" i="1"/>
  <c r="GO20" i="1"/>
  <c r="GO30" i="1"/>
  <c r="GO31" i="1"/>
  <c r="GO23" i="1"/>
  <c r="GO16" i="1"/>
  <c r="GO13" i="1"/>
  <c r="GO9" i="1"/>
  <c r="GO29" i="1"/>
  <c r="GO25" i="1"/>
  <c r="GO22" i="1"/>
  <c r="GO17" i="1"/>
  <c r="GO24" i="1"/>
  <c r="GO11" i="1"/>
  <c r="GO10" i="1"/>
  <c r="GO27" i="1"/>
  <c r="GO15" i="1"/>
  <c r="GO26" i="1"/>
  <c r="GO32" i="1"/>
  <c r="GO18" i="1"/>
  <c r="GM65" i="1"/>
  <c r="GM58" i="1"/>
  <c r="GM59" i="1"/>
  <c r="EX65" i="1"/>
  <c r="EX66" i="1" s="1"/>
  <c r="EX59" i="1"/>
  <c r="EX58" i="1"/>
  <c r="EZ21" i="1"/>
  <c r="EZ27" i="1"/>
  <c r="EZ22" i="1"/>
  <c r="EZ25" i="1"/>
  <c r="EZ14" i="1"/>
  <c r="EZ12" i="1"/>
  <c r="EZ11" i="1"/>
  <c r="EZ20" i="1"/>
  <c r="EZ24" i="1"/>
  <c r="EZ15" i="1"/>
  <c r="EZ28" i="1"/>
  <c r="EZ30" i="1"/>
  <c r="EZ13" i="1"/>
  <c r="EZ29" i="1"/>
  <c r="EZ9" i="1"/>
  <c r="EZ26" i="1"/>
  <c r="EZ19" i="1"/>
  <c r="EZ32" i="1"/>
  <c r="EZ10" i="1"/>
  <c r="EZ31" i="1"/>
  <c r="EZ18" i="1"/>
  <c r="EZ17" i="1"/>
  <c r="EZ16" i="1"/>
  <c r="EZ23" i="1"/>
  <c r="EY33" i="1"/>
  <c r="EY21" i="1"/>
  <c r="EY22" i="1"/>
  <c r="EY28" i="1"/>
  <c r="EY12" i="1"/>
  <c r="EY26" i="1"/>
  <c r="EY17" i="1"/>
  <c r="EY19" i="1"/>
  <c r="EY13" i="1"/>
  <c r="EY23" i="1"/>
  <c r="EY11" i="1"/>
  <c r="EY20" i="1"/>
  <c r="EY18" i="1"/>
  <c r="EY15" i="1"/>
  <c r="EY10" i="1"/>
  <c r="EY14" i="1"/>
  <c r="EY29" i="1"/>
  <c r="EY24" i="1"/>
  <c r="EY27" i="1"/>
  <c r="EY32" i="1"/>
  <c r="EY16" i="1"/>
  <c r="EY30" i="1"/>
  <c r="EY25" i="1"/>
  <c r="EY9" i="1"/>
  <c r="EY31" i="1"/>
  <c r="FA2" i="1"/>
  <c r="FA6" i="1" s="1"/>
  <c r="FB3" i="1"/>
  <c r="FB5" i="1" s="1" a="1"/>
  <c r="FB5" i="1" s="1"/>
  <c r="FB4" i="1" s="1"/>
  <c r="FA1" i="1" a="1"/>
  <c r="FA1" i="1" s="1"/>
  <c r="FA57" i="1" s="1"/>
  <c r="EV66" i="1"/>
  <c r="DJ13" i="1"/>
  <c r="DJ30" i="1"/>
  <c r="DJ21" i="1"/>
  <c r="DJ23" i="1"/>
  <c r="DJ19" i="1"/>
  <c r="DJ31" i="1"/>
  <c r="DJ32" i="1"/>
  <c r="DJ20" i="1"/>
  <c r="DJ26" i="1"/>
  <c r="DJ16" i="1"/>
  <c r="DJ11" i="1"/>
  <c r="DJ22" i="1"/>
  <c r="DJ24" i="1"/>
  <c r="DJ27" i="1"/>
  <c r="DJ25" i="1"/>
  <c r="DJ33" i="1"/>
  <c r="DJ17" i="1"/>
  <c r="DJ9" i="1"/>
  <c r="DJ28" i="1"/>
  <c r="DJ15" i="1"/>
  <c r="DJ14" i="1"/>
  <c r="DJ12" i="1"/>
  <c r="DJ18" i="1"/>
  <c r="DJ10" i="1"/>
  <c r="DJ29" i="1"/>
  <c r="DH64" i="1"/>
  <c r="DH65" i="1"/>
  <c r="DH58" i="1"/>
  <c r="DH59" i="1"/>
  <c r="DK32" i="1"/>
  <c r="DK26" i="1"/>
  <c r="DK19" i="1"/>
  <c r="DK21" i="1"/>
  <c r="DK9" i="1"/>
  <c r="DK31" i="1"/>
  <c r="DK30" i="1"/>
  <c r="DK23" i="1"/>
  <c r="DK29" i="1"/>
  <c r="DK28" i="1"/>
  <c r="DK14" i="1"/>
  <c r="DK13" i="1"/>
  <c r="DK10" i="1"/>
  <c r="DK15" i="1"/>
  <c r="DK20" i="1"/>
  <c r="DK22" i="1"/>
  <c r="DK12" i="1"/>
  <c r="DK24" i="1"/>
  <c r="DK16" i="1"/>
  <c r="DK27" i="1"/>
  <c r="DK11" i="1"/>
  <c r="DK18" i="1"/>
  <c r="DK17" i="1"/>
  <c r="DK25" i="1"/>
  <c r="DI65" i="1"/>
  <c r="DI66" i="1" s="1"/>
  <c r="DI59" i="1"/>
  <c r="DI58" i="1"/>
  <c r="DL2" i="1"/>
  <c r="DL6" i="1" s="1"/>
  <c r="DM3" i="1"/>
  <c r="DM5" i="1" s="1" a="1"/>
  <c r="DM5" i="1" s="1"/>
  <c r="DM4" i="1" s="1"/>
  <c r="DL1" i="1" a="1"/>
  <c r="DL1" i="1" s="1"/>
  <c r="DL57" i="1" s="1"/>
  <c r="BT59" i="1"/>
  <c r="BT58" i="1"/>
  <c r="BV27" i="1"/>
  <c r="BV29" i="1"/>
  <c r="BV12" i="1"/>
  <c r="BV25" i="1"/>
  <c r="BV30" i="1"/>
  <c r="BV20" i="1"/>
  <c r="BV15" i="1"/>
  <c r="BV18" i="1"/>
  <c r="BV24" i="1"/>
  <c r="BV22" i="1"/>
  <c r="BV17" i="1"/>
  <c r="BV14" i="1"/>
  <c r="BV9" i="1"/>
  <c r="BV10" i="1"/>
  <c r="BV16" i="1"/>
  <c r="BV28" i="1"/>
  <c r="BV19" i="1"/>
  <c r="BV23" i="1"/>
  <c r="BV13" i="1"/>
  <c r="BV21" i="1"/>
  <c r="BV31" i="1"/>
  <c r="BV32" i="1"/>
  <c r="BV26" i="1"/>
  <c r="BV11" i="1"/>
  <c r="BU62" i="1"/>
  <c r="BU60" i="1"/>
  <c r="BU65" i="1" s="1"/>
  <c r="BU63" i="1"/>
  <c r="BT65" i="1"/>
  <c r="BY3" i="1"/>
  <c r="BY5" i="1" s="1" a="1"/>
  <c r="BY5" i="1" s="1"/>
  <c r="BY4" i="1" s="1"/>
  <c r="BX2" i="1"/>
  <c r="BX1" i="1" a="1"/>
  <c r="BX1" i="1" s="1"/>
  <c r="BW57" i="1"/>
  <c r="BW6" i="1"/>
  <c r="AD66" i="1" l="1"/>
  <c r="BT66" i="1"/>
  <c r="GQ4" i="1"/>
  <c r="AE58" i="1"/>
  <c r="AE59" i="1"/>
  <c r="AF60" i="1"/>
  <c r="AF65" i="1" s="1"/>
  <c r="AF62" i="1"/>
  <c r="AF63" i="1"/>
  <c r="AG23" i="1"/>
  <c r="AG22" i="1"/>
  <c r="AG11" i="1"/>
  <c r="AG10" i="1"/>
  <c r="AG26" i="1"/>
  <c r="AG12" i="1"/>
  <c r="AG17" i="1"/>
  <c r="AG21" i="1"/>
  <c r="AG15" i="1"/>
  <c r="AG32" i="1"/>
  <c r="AG14" i="1"/>
  <c r="AG30" i="1"/>
  <c r="AG24" i="1"/>
  <c r="AG19" i="1"/>
  <c r="AG20" i="1"/>
  <c r="AG31" i="1"/>
  <c r="AG28" i="1"/>
  <c r="AG18" i="1"/>
  <c r="AG29" i="1"/>
  <c r="AG9" i="1"/>
  <c r="AG25" i="1"/>
  <c r="AG16" i="1"/>
  <c r="AG13" i="1"/>
  <c r="AG27" i="1"/>
  <c r="AH6" i="1"/>
  <c r="AH57" i="1"/>
  <c r="AE64" i="1"/>
  <c r="AE66" i="1" s="1"/>
  <c r="AI2" i="1"/>
  <c r="AI1" i="1" a="1"/>
  <c r="AI1" i="1" s="1"/>
  <c r="AJ3" i="1"/>
  <c r="AJ5" i="1" s="1" a="1"/>
  <c r="AJ5" i="1" s="1"/>
  <c r="AJ4" i="1" s="1"/>
  <c r="GN64" i="1"/>
  <c r="GQ6" i="1"/>
  <c r="GQ57" i="1"/>
  <c r="GO62" i="1"/>
  <c r="GO60" i="1"/>
  <c r="GS3" i="1"/>
  <c r="GS5" i="1" s="1" a="1"/>
  <c r="GS5" i="1" s="1"/>
  <c r="GR2" i="1"/>
  <c r="GR1" i="1" a="1"/>
  <c r="GR1" i="1" s="1"/>
  <c r="GM66" i="1"/>
  <c r="GP27" i="1"/>
  <c r="GP26" i="1"/>
  <c r="GP20" i="1"/>
  <c r="GP9" i="1"/>
  <c r="GP25" i="1"/>
  <c r="GP30" i="1"/>
  <c r="GP12" i="1"/>
  <c r="GP10" i="1"/>
  <c r="GP31" i="1"/>
  <c r="GP13" i="1"/>
  <c r="GP16" i="1"/>
  <c r="GP24" i="1"/>
  <c r="GP11" i="1"/>
  <c r="GP18" i="1"/>
  <c r="GP28" i="1"/>
  <c r="GP17" i="1"/>
  <c r="GP22" i="1"/>
  <c r="GP32" i="1"/>
  <c r="GP23" i="1"/>
  <c r="GP21" i="1"/>
  <c r="GP29" i="1"/>
  <c r="GP15" i="1"/>
  <c r="GP14" i="1"/>
  <c r="GP19" i="1"/>
  <c r="GO63" i="1"/>
  <c r="GN65" i="1"/>
  <c r="GN59" i="1"/>
  <c r="GN58" i="1"/>
  <c r="FC3" i="1"/>
  <c r="FC5" i="1" s="1" a="1"/>
  <c r="FC5" i="1" s="1"/>
  <c r="FC4" i="1" s="1"/>
  <c r="FB2" i="1"/>
  <c r="FB6" i="1" s="1"/>
  <c r="FB1" i="1" a="1"/>
  <c r="FB1" i="1" s="1"/>
  <c r="EY63" i="1"/>
  <c r="EY60" i="1"/>
  <c r="EY62" i="1"/>
  <c r="FA23" i="1"/>
  <c r="FA15" i="1"/>
  <c r="FA24" i="1"/>
  <c r="FA27" i="1"/>
  <c r="FA14" i="1"/>
  <c r="FA11" i="1"/>
  <c r="FA18" i="1"/>
  <c r="FA26" i="1"/>
  <c r="FA31" i="1"/>
  <c r="FA28" i="1"/>
  <c r="FA30" i="1"/>
  <c r="FA22" i="1"/>
  <c r="FA9" i="1"/>
  <c r="FA17" i="1"/>
  <c r="FA10" i="1"/>
  <c r="FA20" i="1"/>
  <c r="FA21" i="1"/>
  <c r="FA13" i="1"/>
  <c r="FA25" i="1"/>
  <c r="FA19" i="1"/>
  <c r="FA12" i="1"/>
  <c r="FA16" i="1"/>
  <c r="FA29" i="1"/>
  <c r="EZ62" i="1"/>
  <c r="EZ60" i="1"/>
  <c r="EZ63" i="1"/>
  <c r="DL24" i="1"/>
  <c r="DL16" i="1"/>
  <c r="DL27" i="1"/>
  <c r="DL19" i="1"/>
  <c r="DL21" i="1"/>
  <c r="DL22" i="1"/>
  <c r="DL18" i="1"/>
  <c r="DL28" i="1"/>
  <c r="DL15" i="1"/>
  <c r="DL17" i="1"/>
  <c r="DL25" i="1"/>
  <c r="DL14" i="1"/>
  <c r="DL20" i="1"/>
  <c r="DL29" i="1"/>
  <c r="DL12" i="1"/>
  <c r="DL26" i="1"/>
  <c r="DL9" i="1"/>
  <c r="DL10" i="1"/>
  <c r="DL11" i="1"/>
  <c r="DL23" i="1"/>
  <c r="DL30" i="1"/>
  <c r="DL31" i="1"/>
  <c r="DL13" i="1"/>
  <c r="DN3" i="1"/>
  <c r="DN5" i="1" s="1" a="1"/>
  <c r="DN5" i="1" s="1"/>
  <c r="DN4" i="1" s="1"/>
  <c r="DM2" i="1"/>
  <c r="DM6" i="1" s="1"/>
  <c r="DM1" i="1" a="1"/>
  <c r="DM1" i="1" s="1"/>
  <c r="DM57" i="1" s="1"/>
  <c r="DK60" i="1"/>
  <c r="DK65" i="1" s="1"/>
  <c r="DK62" i="1"/>
  <c r="DH66" i="1"/>
  <c r="DK63" i="1"/>
  <c r="DJ62" i="1"/>
  <c r="DJ60" i="1"/>
  <c r="DJ65" i="1" s="1"/>
  <c r="DJ63" i="1"/>
  <c r="BV63" i="1"/>
  <c r="BU58" i="1"/>
  <c r="BU59" i="1"/>
  <c r="BW31" i="1"/>
  <c r="BW29" i="1"/>
  <c r="BW9" i="1"/>
  <c r="BW18" i="1"/>
  <c r="BW16" i="1"/>
  <c r="BW22" i="1"/>
  <c r="BW25" i="1"/>
  <c r="BW26" i="1"/>
  <c r="BW15" i="1"/>
  <c r="BW30" i="1"/>
  <c r="BW20" i="1"/>
  <c r="BW24" i="1"/>
  <c r="BW28" i="1"/>
  <c r="BW11" i="1"/>
  <c r="BW10" i="1"/>
  <c r="BW19" i="1"/>
  <c r="BW13" i="1"/>
  <c r="BW14" i="1"/>
  <c r="BW17" i="1"/>
  <c r="BW27" i="1"/>
  <c r="BW12" i="1"/>
  <c r="BW23" i="1"/>
  <c r="BW21" i="1"/>
  <c r="BU64" i="1"/>
  <c r="BU66" i="1" s="1"/>
  <c r="BZ3" i="1"/>
  <c r="BZ5" i="1" s="1" a="1"/>
  <c r="BZ5" i="1" s="1"/>
  <c r="BZ4" i="1" s="1"/>
  <c r="BY2" i="1"/>
  <c r="BY1" i="1" a="1"/>
  <c r="BY1" i="1" s="1"/>
  <c r="BV62" i="1"/>
  <c r="BV60" i="1"/>
  <c r="BV65" i="1" s="1"/>
  <c r="BX57" i="1"/>
  <c r="BX6" i="1"/>
  <c r="GR4" i="1" l="1"/>
  <c r="AG63" i="1"/>
  <c r="FB57" i="1"/>
  <c r="AJ2" i="1"/>
  <c r="AK3" i="1"/>
  <c r="AK5" i="1" s="1" a="1"/>
  <c r="AK5" i="1" s="1"/>
  <c r="AK4" i="1" s="1"/>
  <c r="AJ1" i="1" a="1"/>
  <c r="AJ1" i="1" s="1"/>
  <c r="AF64" i="1"/>
  <c r="AF66" i="1" s="1"/>
  <c r="AF59" i="1"/>
  <c r="AF58" i="1"/>
  <c r="AI57" i="1"/>
  <c r="AI6" i="1"/>
  <c r="AG62" i="1"/>
  <c r="AG60" i="1"/>
  <c r="AH23" i="1"/>
  <c r="AH26" i="1"/>
  <c r="AH18" i="1"/>
  <c r="AH13" i="1"/>
  <c r="AH15" i="1"/>
  <c r="AH28" i="1"/>
  <c r="AH31" i="1"/>
  <c r="AH11" i="1"/>
  <c r="AH12" i="1"/>
  <c r="AH16" i="1"/>
  <c r="AH14" i="1"/>
  <c r="AH9" i="1"/>
  <c r="AH27" i="1"/>
  <c r="AH30" i="1"/>
  <c r="AH24" i="1"/>
  <c r="AH22" i="1"/>
  <c r="AH17" i="1"/>
  <c r="AH19" i="1"/>
  <c r="AH21" i="1"/>
  <c r="AH10" i="1"/>
  <c r="AH29" i="1"/>
  <c r="AH20" i="1"/>
  <c r="AH25" i="1"/>
  <c r="DJ64" i="1"/>
  <c r="DJ66" i="1" s="1"/>
  <c r="EZ64" i="1"/>
  <c r="EY64" i="1"/>
  <c r="GN66" i="1"/>
  <c r="BV64" i="1"/>
  <c r="BV66" i="1" s="1"/>
  <c r="GP60" i="1"/>
  <c r="GP62" i="1"/>
  <c r="GS2" i="1"/>
  <c r="GT3" i="1"/>
  <c r="GT5" i="1" s="1" a="1"/>
  <c r="GT5" i="1" s="1"/>
  <c r="GS1" i="1" a="1"/>
  <c r="GS1" i="1" s="1"/>
  <c r="GO58" i="1"/>
  <c r="GO59" i="1"/>
  <c r="GP63" i="1"/>
  <c r="GO64" i="1"/>
  <c r="GQ26" i="1"/>
  <c r="GQ19" i="1"/>
  <c r="GQ9" i="1"/>
  <c r="GQ11" i="1"/>
  <c r="GQ25" i="1"/>
  <c r="GQ27" i="1"/>
  <c r="GQ17" i="1"/>
  <c r="GQ31" i="1"/>
  <c r="GQ23" i="1"/>
  <c r="GQ15" i="1"/>
  <c r="GQ13" i="1"/>
  <c r="GQ29" i="1"/>
  <c r="GQ12" i="1"/>
  <c r="GQ22" i="1"/>
  <c r="GQ18" i="1"/>
  <c r="GQ14" i="1"/>
  <c r="GQ30" i="1"/>
  <c r="GQ21" i="1"/>
  <c r="GQ20" i="1"/>
  <c r="GQ24" i="1"/>
  <c r="GQ10" i="1"/>
  <c r="GQ16" i="1"/>
  <c r="GQ32" i="1"/>
  <c r="GQ28" i="1"/>
  <c r="GR6" i="1"/>
  <c r="GR57" i="1"/>
  <c r="GO65" i="1"/>
  <c r="EY59" i="1"/>
  <c r="EY58" i="1"/>
  <c r="FA60" i="1"/>
  <c r="FA65" i="1" s="1"/>
  <c r="FA62" i="1"/>
  <c r="EY65" i="1"/>
  <c r="EZ65" i="1"/>
  <c r="EZ58" i="1"/>
  <c r="EZ59" i="1"/>
  <c r="FB22" i="1"/>
  <c r="FB11" i="1"/>
  <c r="FB30" i="1"/>
  <c r="FB13" i="1"/>
  <c r="FB15" i="1"/>
  <c r="FB21" i="1"/>
  <c r="FB25" i="1"/>
  <c r="FB20" i="1"/>
  <c r="FB14" i="1"/>
  <c r="FB28" i="1"/>
  <c r="FB9" i="1"/>
  <c r="FB12" i="1"/>
  <c r="FB17" i="1"/>
  <c r="FB16" i="1"/>
  <c r="FB18" i="1"/>
  <c r="FB24" i="1"/>
  <c r="FB29" i="1"/>
  <c r="FB10" i="1"/>
  <c r="FB19" i="1"/>
  <c r="FB27" i="1"/>
  <c r="FB23" i="1"/>
  <c r="FB26" i="1"/>
  <c r="FA63" i="1"/>
  <c r="FD3" i="1"/>
  <c r="FD5" i="1" s="1" a="1"/>
  <c r="FD5" i="1" s="1"/>
  <c r="FD4" i="1" s="1"/>
  <c r="FC2" i="1"/>
  <c r="FC6" i="1" s="1"/>
  <c r="FC1" i="1" a="1"/>
  <c r="FC1" i="1" s="1"/>
  <c r="DL63" i="1"/>
  <c r="DN2" i="1"/>
  <c r="DN6" i="1" s="1"/>
  <c r="DO3" i="1"/>
  <c r="DO5" i="1" s="1" a="1"/>
  <c r="DO5" i="1" s="1"/>
  <c r="DO4" i="1" s="1"/>
  <c r="DN1" i="1" a="1"/>
  <c r="DN1" i="1" s="1"/>
  <c r="DN57" i="1" s="1"/>
  <c r="DK64" i="1"/>
  <c r="DK66" i="1" s="1"/>
  <c r="DK58" i="1"/>
  <c r="DK59" i="1"/>
  <c r="DM23" i="1"/>
  <c r="DM29" i="1"/>
  <c r="DM11" i="1"/>
  <c r="DM9" i="1"/>
  <c r="DM22" i="1"/>
  <c r="DM21" i="1"/>
  <c r="DM16" i="1"/>
  <c r="DM20" i="1"/>
  <c r="DM17" i="1"/>
  <c r="DM28" i="1"/>
  <c r="DM19" i="1"/>
  <c r="DM30" i="1"/>
  <c r="DM26" i="1"/>
  <c r="DM18" i="1"/>
  <c r="DM25" i="1"/>
  <c r="DM15" i="1"/>
  <c r="DM24" i="1"/>
  <c r="DM12" i="1"/>
  <c r="DM27" i="1"/>
  <c r="DM13" i="1"/>
  <c r="DM10" i="1"/>
  <c r="DM14" i="1"/>
  <c r="DL62" i="1"/>
  <c r="DJ58" i="1"/>
  <c r="DJ59" i="1"/>
  <c r="DL60" i="1"/>
  <c r="CA3" i="1"/>
  <c r="CA5" i="1" s="1" a="1"/>
  <c r="CA5" i="1" s="1"/>
  <c r="CA4" i="1" s="1"/>
  <c r="BZ2" i="1"/>
  <c r="BZ1" i="1" a="1"/>
  <c r="BZ1" i="1" s="1"/>
  <c r="BW63" i="1"/>
  <c r="BY57" i="1"/>
  <c r="BY6" i="1"/>
  <c r="BW60" i="1"/>
  <c r="BW65" i="1" s="1"/>
  <c r="BW62" i="1"/>
  <c r="BX27" i="1"/>
  <c r="BX25" i="1"/>
  <c r="BX14" i="1"/>
  <c r="BX11" i="1"/>
  <c r="BX16" i="1"/>
  <c r="BX19" i="1"/>
  <c r="BX24" i="1"/>
  <c r="BX26" i="1"/>
  <c r="BX15" i="1"/>
  <c r="BX20" i="1"/>
  <c r="BX21" i="1"/>
  <c r="BX10" i="1"/>
  <c r="BX28" i="1"/>
  <c r="BX9" i="1"/>
  <c r="BX13" i="1"/>
  <c r="BX22" i="1"/>
  <c r="BX30" i="1"/>
  <c r="BX23" i="1"/>
  <c r="BX17" i="1"/>
  <c r="BX18" i="1"/>
  <c r="BX29" i="1"/>
  <c r="BX12" i="1"/>
  <c r="BV59" i="1"/>
  <c r="BV58" i="1"/>
  <c r="FC57" i="1" l="1"/>
  <c r="AG64" i="1"/>
  <c r="GS4" i="1"/>
  <c r="AG59" i="1"/>
  <c r="AG58" i="1"/>
  <c r="AK1" i="1" a="1"/>
  <c r="AK1" i="1" s="1"/>
  <c r="AL3" i="1"/>
  <c r="AL5" i="1" s="1" a="1"/>
  <c r="AL5" i="1" s="1"/>
  <c r="AL4" i="1" s="1"/>
  <c r="AK2" i="1"/>
  <c r="AJ6" i="1"/>
  <c r="AJ57" i="1"/>
  <c r="EZ66" i="1"/>
  <c r="EY66" i="1"/>
  <c r="AI14" i="1"/>
  <c r="AI22" i="1"/>
  <c r="AI17" i="1"/>
  <c r="AI11" i="1"/>
  <c r="AI21" i="1"/>
  <c r="AI26" i="1"/>
  <c r="AI27" i="1"/>
  <c r="AI9" i="1"/>
  <c r="AI10" i="1"/>
  <c r="AI18" i="1"/>
  <c r="AI12" i="1"/>
  <c r="AI19" i="1"/>
  <c r="AI29" i="1"/>
  <c r="AI23" i="1"/>
  <c r="AI20" i="1"/>
  <c r="AI15" i="1"/>
  <c r="AI16" i="1"/>
  <c r="AI24" i="1"/>
  <c r="AI13" i="1"/>
  <c r="AI30" i="1"/>
  <c r="AI25" i="1"/>
  <c r="AI28" i="1"/>
  <c r="AG65" i="1"/>
  <c r="AG66" i="1" s="1"/>
  <c r="AH62" i="1"/>
  <c r="AH60" i="1"/>
  <c r="AH63" i="1"/>
  <c r="AH65" i="1"/>
  <c r="FA64" i="1"/>
  <c r="FA66" i="1" s="1"/>
  <c r="GO66" i="1"/>
  <c r="GQ63" i="1"/>
  <c r="GQ60" i="1"/>
  <c r="GQ62" i="1"/>
  <c r="GT2" i="1"/>
  <c r="GU3" i="1"/>
  <c r="GU5" i="1" s="1" a="1"/>
  <c r="GU5" i="1" s="1"/>
  <c r="GT1" i="1" a="1"/>
  <c r="GT1" i="1" s="1"/>
  <c r="GR10" i="1"/>
  <c r="GR15" i="1"/>
  <c r="GR14" i="1"/>
  <c r="GR27" i="1"/>
  <c r="GR24" i="1"/>
  <c r="GR30" i="1"/>
  <c r="GR29" i="1"/>
  <c r="GR26" i="1"/>
  <c r="GR19" i="1"/>
  <c r="GR12" i="1"/>
  <c r="GR22" i="1"/>
  <c r="GR25" i="1"/>
  <c r="GR9" i="1"/>
  <c r="GR31" i="1"/>
  <c r="GR23" i="1"/>
  <c r="GR16" i="1"/>
  <c r="GR13" i="1"/>
  <c r="GR11" i="1"/>
  <c r="GR20" i="1"/>
  <c r="GR18" i="1"/>
  <c r="GR28" i="1"/>
  <c r="GR17" i="1"/>
  <c r="GR32" i="1"/>
  <c r="GR21" i="1"/>
  <c r="GS6" i="1"/>
  <c r="GS57" i="1"/>
  <c r="GP64" i="1"/>
  <c r="GP65" i="1"/>
  <c r="GP58" i="1"/>
  <c r="GP59" i="1"/>
  <c r="FB63" i="1"/>
  <c r="FC29" i="1"/>
  <c r="FC14" i="1"/>
  <c r="FC28" i="1"/>
  <c r="FC16" i="1"/>
  <c r="FC21" i="1"/>
  <c r="FC25" i="1"/>
  <c r="FC11" i="1"/>
  <c r="FC20" i="1"/>
  <c r="FC19" i="1"/>
  <c r="FC23" i="1"/>
  <c r="FC9" i="1"/>
  <c r="FC15" i="1"/>
  <c r="FC22" i="1"/>
  <c r="FC12" i="1"/>
  <c r="FC26" i="1"/>
  <c r="FC18" i="1"/>
  <c r="FC27" i="1"/>
  <c r="FC10" i="1"/>
  <c r="FC13" i="1"/>
  <c r="FC17" i="1"/>
  <c r="FC24" i="1"/>
  <c r="FB62" i="1"/>
  <c r="FB60" i="1"/>
  <c r="FA58" i="1"/>
  <c r="FA59" i="1"/>
  <c r="FD2" i="1"/>
  <c r="FE3" i="1"/>
  <c r="FE5" i="1" s="1" a="1"/>
  <c r="FE5" i="1" s="1"/>
  <c r="FE4" i="1" s="1"/>
  <c r="FD1" i="1" a="1"/>
  <c r="FD1" i="1" s="1"/>
  <c r="DN13" i="1"/>
  <c r="DN12" i="1"/>
  <c r="DN9" i="1"/>
  <c r="DN24" i="1"/>
  <c r="DN17" i="1"/>
  <c r="DN26" i="1"/>
  <c r="DN25" i="1"/>
  <c r="DN10" i="1"/>
  <c r="DN11" i="1"/>
  <c r="DN15" i="1"/>
  <c r="DN14" i="1"/>
  <c r="DN20" i="1"/>
  <c r="DN18" i="1"/>
  <c r="DN22" i="1"/>
  <c r="DN28" i="1"/>
  <c r="DN29" i="1"/>
  <c r="DN16" i="1"/>
  <c r="DN21" i="1"/>
  <c r="DN23" i="1"/>
  <c r="DN19" i="1"/>
  <c r="DN27" i="1"/>
  <c r="DM63" i="1"/>
  <c r="DM62" i="1"/>
  <c r="DM60" i="1"/>
  <c r="DM65" i="1" s="1"/>
  <c r="DP3" i="1"/>
  <c r="DP5" i="1" s="1" a="1"/>
  <c r="DP5" i="1" s="1"/>
  <c r="DP4" i="1" s="1"/>
  <c r="DO2" i="1"/>
  <c r="DO6" i="1" s="1"/>
  <c r="DO1" i="1" a="1"/>
  <c r="DO1" i="1" s="1"/>
  <c r="DO57" i="1" s="1"/>
  <c r="DL58" i="1"/>
  <c r="DL59" i="1"/>
  <c r="DL65" i="1"/>
  <c r="DL64" i="1"/>
  <c r="BX60" i="1"/>
  <c r="BX65" i="1" s="1"/>
  <c r="BX62" i="1"/>
  <c r="BY27" i="1"/>
  <c r="BY21" i="1"/>
  <c r="BY24" i="1"/>
  <c r="BY12" i="1"/>
  <c r="BY18" i="1"/>
  <c r="BY17" i="1"/>
  <c r="BY15" i="1"/>
  <c r="BY25" i="1"/>
  <c r="BY9" i="1"/>
  <c r="BY26" i="1"/>
  <c r="BY11" i="1"/>
  <c r="BY16" i="1"/>
  <c r="BY19" i="1"/>
  <c r="BY28" i="1"/>
  <c r="BY23" i="1"/>
  <c r="BY13" i="1"/>
  <c r="BY20" i="1"/>
  <c r="BY22" i="1"/>
  <c r="BY29" i="1"/>
  <c r="BY14" i="1"/>
  <c r="BY10" i="1"/>
  <c r="BW58" i="1"/>
  <c r="BW59" i="1"/>
  <c r="BZ57" i="1"/>
  <c r="BZ6" i="1"/>
  <c r="BX63" i="1"/>
  <c r="BW64" i="1"/>
  <c r="BW66" i="1" s="1"/>
  <c r="CB3" i="1"/>
  <c r="CB5" i="1" s="1" a="1"/>
  <c r="CB5" i="1" s="1"/>
  <c r="CB4" i="1" s="1"/>
  <c r="CA2" i="1"/>
  <c r="CA1" i="1" a="1"/>
  <c r="CA1" i="1" s="1"/>
  <c r="GT4" i="1" l="1"/>
  <c r="AJ20" i="1"/>
  <c r="AJ23" i="1"/>
  <c r="AJ27" i="1"/>
  <c r="AJ28" i="1"/>
  <c r="AJ17" i="1"/>
  <c r="AJ24" i="1"/>
  <c r="AJ13" i="1"/>
  <c r="AJ15" i="1"/>
  <c r="AJ29" i="1"/>
  <c r="AJ11" i="1"/>
  <c r="AJ25" i="1"/>
  <c r="AJ18" i="1"/>
  <c r="AJ9" i="1"/>
  <c r="AJ21" i="1"/>
  <c r="AJ10" i="1"/>
  <c r="AJ26" i="1"/>
  <c r="AJ14" i="1"/>
  <c r="AJ19" i="1"/>
  <c r="AJ12" i="1"/>
  <c r="AJ16" i="1"/>
  <c r="AJ22" i="1"/>
  <c r="AK57" i="1"/>
  <c r="AK6" i="1"/>
  <c r="AI63" i="1"/>
  <c r="AM3" i="1"/>
  <c r="AM5" i="1" s="1" a="1"/>
  <c r="AM5" i="1" s="1"/>
  <c r="AM4" i="1" s="1"/>
  <c r="AL2" i="1"/>
  <c r="AL1" i="1" a="1"/>
  <c r="AL1" i="1" s="1"/>
  <c r="FB64" i="1"/>
  <c r="AH59" i="1"/>
  <c r="AH58" i="1"/>
  <c r="GQ64" i="1"/>
  <c r="AH64" i="1"/>
  <c r="AH66" i="1" s="1"/>
  <c r="AI62" i="1"/>
  <c r="AI64" i="1" s="1"/>
  <c r="AI60" i="1"/>
  <c r="DM64" i="1"/>
  <c r="GP66" i="1"/>
  <c r="GV3" i="1"/>
  <c r="GV5" i="1" s="1" a="1"/>
  <c r="GV5" i="1" s="1"/>
  <c r="GU2" i="1"/>
  <c r="GU1" i="1" a="1"/>
  <c r="GU1" i="1" s="1"/>
  <c r="GT6" i="1"/>
  <c r="GT57" i="1"/>
  <c r="GS29" i="1"/>
  <c r="GS25" i="1"/>
  <c r="GS20" i="1"/>
  <c r="GS13" i="1"/>
  <c r="GS26" i="1"/>
  <c r="GS31" i="1"/>
  <c r="GS19" i="1"/>
  <c r="GS10" i="1"/>
  <c r="GS15" i="1"/>
  <c r="GS23" i="1"/>
  <c r="GS16" i="1"/>
  <c r="GS18" i="1"/>
  <c r="GS14" i="1"/>
  <c r="GS22" i="1"/>
  <c r="GS9" i="1"/>
  <c r="GS11" i="1"/>
  <c r="GS30" i="1"/>
  <c r="GS27" i="1"/>
  <c r="GS17" i="1"/>
  <c r="GS12" i="1"/>
  <c r="GS21" i="1"/>
  <c r="GS32" i="1"/>
  <c r="GS24" i="1"/>
  <c r="GS28" i="1"/>
  <c r="GR62" i="1"/>
  <c r="GR60" i="1"/>
  <c r="GR63" i="1"/>
  <c r="GQ65" i="1"/>
  <c r="GQ58" i="1"/>
  <c r="GQ59" i="1"/>
  <c r="FE2" i="1"/>
  <c r="FE6" i="1" s="1"/>
  <c r="FF3" i="1"/>
  <c r="FF5" i="1" s="1" a="1"/>
  <c r="FF5" i="1" s="1"/>
  <c r="FF4" i="1" s="1"/>
  <c r="FE1" i="1" a="1"/>
  <c r="FE1" i="1" s="1"/>
  <c r="FE57" i="1" s="1"/>
  <c r="FC63" i="1"/>
  <c r="FC62" i="1"/>
  <c r="FC60" i="1"/>
  <c r="FD6" i="1"/>
  <c r="FD57" i="1"/>
  <c r="FB65" i="1"/>
  <c r="FB59" i="1"/>
  <c r="FB58" i="1"/>
  <c r="DL66" i="1"/>
  <c r="DM66" i="1"/>
  <c r="DO28" i="1"/>
  <c r="DO25" i="1"/>
  <c r="DO13" i="1"/>
  <c r="DO21" i="1"/>
  <c r="DO26" i="1"/>
  <c r="DO19" i="1"/>
  <c r="DO27" i="1"/>
  <c r="DO22" i="1"/>
  <c r="DO20" i="1"/>
  <c r="DO10" i="1"/>
  <c r="DO14" i="1"/>
  <c r="DO24" i="1"/>
  <c r="DO12" i="1"/>
  <c r="DO15" i="1"/>
  <c r="DO18" i="1"/>
  <c r="DO9" i="1"/>
  <c r="DO16" i="1"/>
  <c r="DO23" i="1"/>
  <c r="DO11" i="1"/>
  <c r="DO17" i="1"/>
  <c r="DN62" i="1"/>
  <c r="DN60" i="1"/>
  <c r="DP2" i="1"/>
  <c r="DQ3" i="1"/>
  <c r="DQ5" i="1" s="1" a="1"/>
  <c r="DQ5" i="1" s="1"/>
  <c r="DQ4" i="1" s="1"/>
  <c r="DP1" i="1" a="1"/>
  <c r="DP1" i="1" s="1"/>
  <c r="DM59" i="1"/>
  <c r="DM58" i="1"/>
  <c r="DN63" i="1"/>
  <c r="CB2" i="1"/>
  <c r="CC3" i="1"/>
  <c r="CC5" i="1" s="1" a="1"/>
  <c r="CC5" i="1" s="1"/>
  <c r="CC4" i="1" s="1"/>
  <c r="CB1" i="1" a="1"/>
  <c r="CB1" i="1" s="1"/>
  <c r="BY60" i="1"/>
  <c r="BY62" i="1"/>
  <c r="BZ26" i="1"/>
  <c r="BZ15" i="1"/>
  <c r="BZ14" i="1"/>
  <c r="BZ16" i="1"/>
  <c r="BZ19" i="1"/>
  <c r="BZ12" i="1"/>
  <c r="BZ22" i="1"/>
  <c r="BZ25" i="1"/>
  <c r="BZ9" i="1"/>
  <c r="BZ20" i="1"/>
  <c r="BZ24" i="1"/>
  <c r="BZ28" i="1"/>
  <c r="BZ27" i="1"/>
  <c r="BZ11" i="1"/>
  <c r="BZ18" i="1"/>
  <c r="BZ23" i="1"/>
  <c r="BZ21" i="1"/>
  <c r="BZ13" i="1"/>
  <c r="BZ10" i="1"/>
  <c r="BZ17" i="1"/>
  <c r="BY63" i="1"/>
  <c r="BX64" i="1"/>
  <c r="BX66" i="1" s="1"/>
  <c r="BX58" i="1"/>
  <c r="BX59" i="1"/>
  <c r="CA6" i="1"/>
  <c r="CA57" i="1"/>
  <c r="GQ66" i="1" l="1"/>
  <c r="FB66" i="1"/>
  <c r="GU4" i="1"/>
  <c r="FC64" i="1"/>
  <c r="AJ63" i="1"/>
  <c r="AK16" i="1"/>
  <c r="AK28" i="1"/>
  <c r="AK25" i="1"/>
  <c r="AK22" i="1"/>
  <c r="AK10" i="1"/>
  <c r="AK26" i="1"/>
  <c r="AK20" i="1"/>
  <c r="AK12" i="1"/>
  <c r="AK24" i="1"/>
  <c r="AK17" i="1"/>
  <c r="AK14" i="1"/>
  <c r="AK19" i="1"/>
  <c r="AK21" i="1"/>
  <c r="AK23" i="1"/>
  <c r="AK11" i="1"/>
  <c r="AK15" i="1"/>
  <c r="AK9" i="1"/>
  <c r="AK27" i="1"/>
  <c r="AK13" i="1"/>
  <c r="AK18" i="1"/>
  <c r="AJ62" i="1"/>
  <c r="AJ64" i="1" s="1"/>
  <c r="AJ60" i="1"/>
  <c r="AJ65" i="1" s="1"/>
  <c r="AI59" i="1"/>
  <c r="AI58" i="1"/>
  <c r="AL6" i="1"/>
  <c r="AL57" i="1"/>
  <c r="AM1" i="1" a="1"/>
  <c r="AM1" i="1" s="1"/>
  <c r="AN3" i="1"/>
  <c r="AN5" i="1" s="1" a="1"/>
  <c r="AN5" i="1" s="1"/>
  <c r="AN4" i="1" s="1"/>
  <c r="AM2" i="1"/>
  <c r="AI65" i="1"/>
  <c r="AI66" i="1" s="1"/>
  <c r="DN64" i="1"/>
  <c r="GR64" i="1"/>
  <c r="GT10" i="1"/>
  <c r="GT13" i="1"/>
  <c r="GT29" i="1"/>
  <c r="GT9" i="1"/>
  <c r="GT19" i="1"/>
  <c r="GT16" i="1"/>
  <c r="GT28" i="1"/>
  <c r="GT23" i="1"/>
  <c r="GT22" i="1"/>
  <c r="GT32" i="1"/>
  <c r="GT14" i="1"/>
  <c r="GT30" i="1"/>
  <c r="GT11" i="1"/>
  <c r="GT20" i="1"/>
  <c r="GT21" i="1"/>
  <c r="GT15" i="1"/>
  <c r="GT24" i="1"/>
  <c r="GT31" i="1"/>
  <c r="GT26" i="1"/>
  <c r="GT17" i="1"/>
  <c r="GT18" i="1"/>
  <c r="GT27" i="1"/>
  <c r="GT12" i="1"/>
  <c r="GT25" i="1"/>
  <c r="GS62" i="1"/>
  <c r="GS60" i="1"/>
  <c r="GS65" i="1" s="1"/>
  <c r="GU6" i="1"/>
  <c r="GU57" i="1"/>
  <c r="GR58" i="1"/>
  <c r="GR59" i="1"/>
  <c r="GR65" i="1"/>
  <c r="GS63" i="1"/>
  <c r="GW3" i="1"/>
  <c r="GW5" i="1" s="1" a="1"/>
  <c r="GW5" i="1" s="1"/>
  <c r="GV2" i="1"/>
  <c r="GV1" i="1" a="1"/>
  <c r="GV1" i="1" s="1"/>
  <c r="FC58" i="1"/>
  <c r="FC59" i="1"/>
  <c r="FE26" i="1"/>
  <c r="FE16" i="1"/>
  <c r="FE19" i="1"/>
  <c r="FE25" i="1"/>
  <c r="FE13" i="1"/>
  <c r="FE17" i="1"/>
  <c r="FE11" i="1"/>
  <c r="FE18" i="1"/>
  <c r="FE27" i="1"/>
  <c r="FE15" i="1"/>
  <c r="FE21" i="1"/>
  <c r="FE24" i="1"/>
  <c r="FE20" i="1"/>
  <c r="FE22" i="1"/>
  <c r="FE14" i="1"/>
  <c r="FE23" i="1"/>
  <c r="FE9" i="1"/>
  <c r="FE12" i="1"/>
  <c r="FE10" i="1"/>
  <c r="FG3" i="1"/>
  <c r="FG5" i="1" s="1" a="1"/>
  <c r="FG5" i="1" s="1"/>
  <c r="FG4" i="1" s="1"/>
  <c r="FF2" i="1"/>
  <c r="FF1" i="1" a="1"/>
  <c r="FF1" i="1" s="1"/>
  <c r="FC65" i="1"/>
  <c r="FC66" i="1" s="1"/>
  <c r="FD27" i="1"/>
  <c r="FD19" i="1"/>
  <c r="FD18" i="1"/>
  <c r="FD13" i="1"/>
  <c r="FD10" i="1"/>
  <c r="FD26" i="1"/>
  <c r="FD23" i="1"/>
  <c r="FD25" i="1"/>
  <c r="FD11" i="1"/>
  <c r="FD28" i="1"/>
  <c r="FD17" i="1"/>
  <c r="FD16" i="1"/>
  <c r="FD24" i="1"/>
  <c r="FD21" i="1"/>
  <c r="FD9" i="1"/>
  <c r="FD12" i="1"/>
  <c r="FD14" i="1"/>
  <c r="FD20" i="1"/>
  <c r="FD22" i="1"/>
  <c r="FD15" i="1"/>
  <c r="DN59" i="1"/>
  <c r="DN58" i="1"/>
  <c r="DO63" i="1"/>
  <c r="DQ2" i="1"/>
  <c r="DQ6" i="1" s="1"/>
  <c r="DR3" i="1"/>
  <c r="DR5" i="1" s="1" a="1"/>
  <c r="DR5" i="1" s="1"/>
  <c r="DR4" i="1" s="1"/>
  <c r="DQ1" i="1" a="1"/>
  <c r="DQ1" i="1" s="1"/>
  <c r="DQ57" i="1" s="1"/>
  <c r="DO60" i="1"/>
  <c r="DO62" i="1"/>
  <c r="DN65" i="1"/>
  <c r="DN66" i="1" s="1"/>
  <c r="DP6" i="1"/>
  <c r="DP57" i="1"/>
  <c r="BY64" i="1"/>
  <c r="CA27" i="1"/>
  <c r="CA13" i="1"/>
  <c r="CA21" i="1"/>
  <c r="CA9" i="1"/>
  <c r="CA12" i="1"/>
  <c r="CA18" i="1"/>
  <c r="CA11" i="1"/>
  <c r="CA20" i="1"/>
  <c r="CA14" i="1"/>
  <c r="CA15" i="1"/>
  <c r="CA24" i="1"/>
  <c r="CA25" i="1"/>
  <c r="CA26" i="1"/>
  <c r="CA22" i="1"/>
  <c r="CA10" i="1"/>
  <c r="CA19" i="1"/>
  <c r="CA17" i="1"/>
  <c r="CA23" i="1"/>
  <c r="CA16" i="1"/>
  <c r="BY65" i="1"/>
  <c r="BY58" i="1"/>
  <c r="BY59" i="1"/>
  <c r="CD3" i="1"/>
  <c r="CD5" i="1" s="1" a="1"/>
  <c r="CD5" i="1" s="1"/>
  <c r="CD4" i="1" s="1"/>
  <c r="CC2" i="1"/>
  <c r="CC1" i="1" a="1"/>
  <c r="CC1" i="1" s="1"/>
  <c r="BZ60" i="1"/>
  <c r="BZ65" i="1" s="1"/>
  <c r="BZ62" i="1"/>
  <c r="CB57" i="1"/>
  <c r="CB6" i="1"/>
  <c r="BZ63" i="1"/>
  <c r="GV4" i="1" l="1"/>
  <c r="AN2" i="1"/>
  <c r="AN1" i="1" a="1"/>
  <c r="AN1" i="1" s="1"/>
  <c r="AO3" i="1"/>
  <c r="AO5" i="1" s="1" a="1"/>
  <c r="AO5" i="1" s="1"/>
  <c r="AO4" i="1" s="1"/>
  <c r="AK63" i="1"/>
  <c r="AJ66" i="1"/>
  <c r="AL20" i="1"/>
  <c r="AL19" i="1"/>
  <c r="AL15" i="1"/>
  <c r="AL23" i="1"/>
  <c r="AL13" i="1"/>
  <c r="AL25" i="1"/>
  <c r="AL24" i="1"/>
  <c r="AL12" i="1"/>
  <c r="AL16" i="1"/>
  <c r="AL9" i="1"/>
  <c r="AL26" i="1"/>
  <c r="AL27" i="1"/>
  <c r="AL10" i="1"/>
  <c r="AL18" i="1"/>
  <c r="AL17" i="1"/>
  <c r="AL21" i="1"/>
  <c r="AL11" i="1"/>
  <c r="AL22" i="1"/>
  <c r="AL14" i="1"/>
  <c r="AK62" i="1"/>
  <c r="AK60" i="1"/>
  <c r="AM57" i="1"/>
  <c r="AM6" i="1"/>
  <c r="AJ58" i="1"/>
  <c r="AJ59" i="1"/>
  <c r="GS64" i="1"/>
  <c r="GS66" i="1" s="1"/>
  <c r="GU17" i="1"/>
  <c r="GU23" i="1"/>
  <c r="GU9" i="1"/>
  <c r="GU14" i="1"/>
  <c r="GU16" i="1"/>
  <c r="GU10" i="1"/>
  <c r="GU18" i="1"/>
  <c r="GU19" i="1"/>
  <c r="GU22" i="1"/>
  <c r="GU11" i="1"/>
  <c r="GU12" i="1"/>
  <c r="GU24" i="1"/>
  <c r="GU13" i="1"/>
  <c r="GU20" i="1"/>
  <c r="GU15" i="1"/>
  <c r="GU21" i="1"/>
  <c r="GT60" i="1"/>
  <c r="GT62" i="1"/>
  <c r="GV6" i="1"/>
  <c r="GV57" i="1"/>
  <c r="GX3" i="1"/>
  <c r="GX5" i="1" s="1" a="1"/>
  <c r="GX5" i="1" s="1"/>
  <c r="GW2" i="1"/>
  <c r="GW1" i="1" a="1"/>
  <c r="GW1" i="1" s="1"/>
  <c r="GS59" i="1"/>
  <c r="GS58" i="1"/>
  <c r="GT63" i="1"/>
  <c r="GR66" i="1"/>
  <c r="FD62" i="1"/>
  <c r="FD60" i="1"/>
  <c r="FD65" i="1" s="1"/>
  <c r="FF6" i="1"/>
  <c r="FF57" i="1"/>
  <c r="FE63" i="1"/>
  <c r="FD63" i="1"/>
  <c r="FE60" i="1"/>
  <c r="FE65" i="1" s="1"/>
  <c r="FE62" i="1"/>
  <c r="FH3" i="1"/>
  <c r="FH5" i="1" s="1" a="1"/>
  <c r="FH5" i="1" s="1"/>
  <c r="FH4" i="1" s="1"/>
  <c r="FG2" i="1"/>
  <c r="FG1" i="1" a="1"/>
  <c r="FG1" i="1" s="1"/>
  <c r="DO65" i="1"/>
  <c r="DO58" i="1"/>
  <c r="DO59" i="1"/>
  <c r="DQ17" i="1"/>
  <c r="DQ18" i="1"/>
  <c r="DQ22" i="1"/>
  <c r="DQ21" i="1"/>
  <c r="DQ20" i="1"/>
  <c r="DQ10" i="1"/>
  <c r="DQ25" i="1"/>
  <c r="DQ11" i="1"/>
  <c r="DQ26" i="1"/>
  <c r="DQ9" i="1"/>
  <c r="DQ15" i="1"/>
  <c r="DQ19" i="1"/>
  <c r="DQ13" i="1"/>
  <c r="DQ16" i="1"/>
  <c r="DQ12" i="1"/>
  <c r="DQ23" i="1"/>
  <c r="DQ24" i="1"/>
  <c r="DQ14" i="1"/>
  <c r="DS3" i="1"/>
  <c r="DS5" i="1" s="1" a="1"/>
  <c r="DS5" i="1" s="1"/>
  <c r="DS4" i="1" s="1"/>
  <c r="DR2" i="1"/>
  <c r="DR1" i="1" a="1"/>
  <c r="DR1" i="1" s="1"/>
  <c r="DP17" i="1"/>
  <c r="DP10" i="1"/>
  <c r="DP14" i="1"/>
  <c r="DP9" i="1"/>
  <c r="DP11" i="1"/>
  <c r="DP26" i="1"/>
  <c r="DP27" i="1"/>
  <c r="DP15" i="1"/>
  <c r="DP24" i="1"/>
  <c r="DP19" i="1"/>
  <c r="DP21" i="1"/>
  <c r="DP12" i="1"/>
  <c r="DP22" i="1"/>
  <c r="DP20" i="1"/>
  <c r="DP25" i="1"/>
  <c r="DP23" i="1"/>
  <c r="DP16" i="1"/>
  <c r="DP13" i="1"/>
  <c r="DP18" i="1"/>
  <c r="DO64" i="1"/>
  <c r="CE3" i="1"/>
  <c r="CE5" i="1" s="1" a="1"/>
  <c r="CE5" i="1" s="1"/>
  <c r="CE4" i="1" s="1"/>
  <c r="CD2" i="1"/>
  <c r="CD1" i="1" a="1"/>
  <c r="CD1" i="1" s="1"/>
  <c r="CB24" i="1"/>
  <c r="CB23" i="1"/>
  <c r="CB13" i="1"/>
  <c r="CB18" i="1"/>
  <c r="CB11" i="1"/>
  <c r="CB16" i="1"/>
  <c r="CB9" i="1"/>
  <c r="CB19" i="1"/>
  <c r="CB25" i="1"/>
  <c r="CB15" i="1"/>
  <c r="CB10" i="1"/>
  <c r="CB20" i="1"/>
  <c r="CB17" i="1"/>
  <c r="CB26" i="1"/>
  <c r="CB21" i="1"/>
  <c r="CB14" i="1"/>
  <c r="CB22" i="1"/>
  <c r="CB12" i="1"/>
  <c r="CA60" i="1"/>
  <c r="CA62" i="1"/>
  <c r="BZ59" i="1"/>
  <c r="BZ58" i="1"/>
  <c r="CA63" i="1"/>
  <c r="BZ64" i="1"/>
  <c r="BZ66" i="1" s="1"/>
  <c r="CC57" i="1"/>
  <c r="CC6" i="1"/>
  <c r="BY66" i="1"/>
  <c r="DO66" i="1" l="1"/>
  <c r="AK64" i="1"/>
  <c r="GW4" i="1"/>
  <c r="AL62" i="1"/>
  <c r="AL60" i="1"/>
  <c r="AL65" i="1" s="1"/>
  <c r="AM11" i="1"/>
  <c r="AM10" i="1"/>
  <c r="AM17" i="1"/>
  <c r="AM14" i="1"/>
  <c r="AM26" i="1"/>
  <c r="AM19" i="1"/>
  <c r="AM16" i="1"/>
  <c r="AM13" i="1"/>
  <c r="AM18" i="1"/>
  <c r="AM15" i="1"/>
  <c r="AM24" i="1"/>
  <c r="AM25" i="1"/>
  <c r="AM9" i="1"/>
  <c r="AM20" i="1"/>
  <c r="AM22" i="1"/>
  <c r="AM21" i="1"/>
  <c r="AM23" i="1"/>
  <c r="AM12" i="1"/>
  <c r="AO1" i="1" a="1"/>
  <c r="AO1" i="1" s="1"/>
  <c r="AP3" i="1"/>
  <c r="AP5" i="1" s="1" a="1"/>
  <c r="AP5" i="1" s="1"/>
  <c r="AP4" i="1" s="1"/>
  <c r="AO2" i="1"/>
  <c r="AK65" i="1"/>
  <c r="AK66" i="1" s="1"/>
  <c r="AK58" i="1"/>
  <c r="AK59" i="1"/>
  <c r="AL63" i="1"/>
  <c r="AN57" i="1"/>
  <c r="AN6" i="1"/>
  <c r="FD64" i="1"/>
  <c r="FD66" i="1" s="1"/>
  <c r="CA64" i="1"/>
  <c r="GX2" i="1"/>
  <c r="GY3" i="1"/>
  <c r="GY5" i="1" s="1" a="1"/>
  <c r="GY5" i="1" s="1"/>
  <c r="GX1" i="1" a="1"/>
  <c r="GX1" i="1" s="1"/>
  <c r="GU63" i="1"/>
  <c r="GV11" i="1"/>
  <c r="GV13" i="1"/>
  <c r="GV14" i="1"/>
  <c r="GV19" i="1"/>
  <c r="GV10" i="1"/>
  <c r="GV23" i="1"/>
  <c r="GV9" i="1"/>
  <c r="GV17" i="1"/>
  <c r="GV16" i="1"/>
  <c r="GV20" i="1"/>
  <c r="GV18" i="1"/>
  <c r="GV24" i="1"/>
  <c r="GV12" i="1"/>
  <c r="GV22" i="1"/>
  <c r="GV21" i="1"/>
  <c r="GV15" i="1"/>
  <c r="GU62" i="1"/>
  <c r="GU64" i="1" s="1"/>
  <c r="GU60" i="1"/>
  <c r="GT64" i="1"/>
  <c r="GW57" i="1"/>
  <c r="GW6" i="1"/>
  <c r="GT65" i="1"/>
  <c r="GT59" i="1"/>
  <c r="GT58" i="1"/>
  <c r="FG6" i="1"/>
  <c r="FG57" i="1"/>
  <c r="FF24" i="1"/>
  <c r="FF26" i="1"/>
  <c r="FF22" i="1"/>
  <c r="FF23" i="1"/>
  <c r="FF20" i="1"/>
  <c r="FF10" i="1"/>
  <c r="FF9" i="1"/>
  <c r="FF17" i="1"/>
  <c r="FF15" i="1"/>
  <c r="FF16" i="1"/>
  <c r="FF14" i="1"/>
  <c r="FF25" i="1"/>
  <c r="FF19" i="1"/>
  <c r="FF21" i="1"/>
  <c r="FF11" i="1"/>
  <c r="FF13" i="1"/>
  <c r="FF18" i="1"/>
  <c r="FF12" i="1"/>
  <c r="FH2" i="1"/>
  <c r="FH6" i="1" s="1"/>
  <c r="FI3" i="1"/>
  <c r="FI5" i="1" s="1" a="1"/>
  <c r="FI5" i="1" s="1"/>
  <c r="FI4" i="1" s="1"/>
  <c r="FH1" i="1" a="1"/>
  <c r="FH1" i="1" s="1"/>
  <c r="FH57" i="1" s="1"/>
  <c r="FE64" i="1"/>
  <c r="FE66" i="1" s="1"/>
  <c r="FD58" i="1"/>
  <c r="FD59" i="1"/>
  <c r="FE58" i="1"/>
  <c r="FE59" i="1"/>
  <c r="DR6" i="1"/>
  <c r="DR57" i="1"/>
  <c r="DT3" i="1"/>
  <c r="DT5" i="1" s="1" a="1"/>
  <c r="DT5" i="1" s="1"/>
  <c r="DT4" i="1" s="1"/>
  <c r="DS2" i="1"/>
  <c r="DS6" i="1" s="1"/>
  <c r="DS1" i="1" a="1"/>
  <c r="DS1" i="1" s="1"/>
  <c r="DS57" i="1" s="1"/>
  <c r="DQ62" i="1"/>
  <c r="DQ60" i="1"/>
  <c r="DP60" i="1"/>
  <c r="DP62" i="1"/>
  <c r="DQ63" i="1"/>
  <c r="DP63" i="1"/>
  <c r="CA65" i="1"/>
  <c r="CA58" i="1"/>
  <c r="CA59" i="1"/>
  <c r="CB63" i="1"/>
  <c r="CC17" i="1"/>
  <c r="CC22" i="1"/>
  <c r="CC24" i="1"/>
  <c r="CC16" i="1"/>
  <c r="CC21" i="1"/>
  <c r="CC19" i="1"/>
  <c r="CC13" i="1"/>
  <c r="CC15" i="1"/>
  <c r="CC18" i="1"/>
  <c r="CC25" i="1"/>
  <c r="CC11" i="1"/>
  <c r="CC12" i="1"/>
  <c r="CC23" i="1"/>
  <c r="CC20" i="1"/>
  <c r="CC9" i="1"/>
  <c r="CC10" i="1"/>
  <c r="CC14" i="1"/>
  <c r="CB60" i="1"/>
  <c r="CB65" i="1" s="1"/>
  <c r="CB62" i="1"/>
  <c r="CD57" i="1"/>
  <c r="CD6" i="1"/>
  <c r="CE2" i="1"/>
  <c r="CF3" i="1"/>
  <c r="CF5" i="1" s="1" a="1"/>
  <c r="CF5" i="1" s="1"/>
  <c r="CF4" i="1" s="1"/>
  <c r="CE1" i="1" a="1"/>
  <c r="CE1" i="1" s="1"/>
  <c r="GX4" i="1" l="1"/>
  <c r="AO6" i="1"/>
  <c r="AO57" i="1"/>
  <c r="AM60" i="1"/>
  <c r="AM62" i="1"/>
  <c r="AN17" i="1"/>
  <c r="AN22" i="1"/>
  <c r="AN19" i="1"/>
  <c r="AN18" i="1"/>
  <c r="AN25" i="1"/>
  <c r="AN20" i="1"/>
  <c r="AN16" i="1"/>
  <c r="AN12" i="1"/>
  <c r="AN15" i="1"/>
  <c r="AN14" i="1"/>
  <c r="AN23" i="1"/>
  <c r="AN9" i="1"/>
  <c r="AN24" i="1"/>
  <c r="AN11" i="1"/>
  <c r="AN10" i="1"/>
  <c r="AN13" i="1"/>
  <c r="AN21" i="1"/>
  <c r="AQ3" i="1"/>
  <c r="AQ5" i="1" s="1" a="1"/>
  <c r="AQ5" i="1" s="1"/>
  <c r="AQ4" i="1" s="1"/>
  <c r="AP2" i="1"/>
  <c r="AP1" i="1" a="1"/>
  <c r="AP1" i="1" s="1"/>
  <c r="AM63" i="1"/>
  <c r="AM65" i="1"/>
  <c r="AL59" i="1"/>
  <c r="AL58" i="1"/>
  <c r="GT66" i="1"/>
  <c r="AL64" i="1"/>
  <c r="AL66" i="1" s="1"/>
  <c r="DQ64" i="1"/>
  <c r="CA66" i="1"/>
  <c r="GV63" i="1"/>
  <c r="GU65" i="1"/>
  <c r="GU66" i="1" s="1"/>
  <c r="GU59" i="1"/>
  <c r="GU58" i="1"/>
  <c r="GV60" i="1"/>
  <c r="GV62" i="1"/>
  <c r="GW18" i="1"/>
  <c r="GW22" i="1"/>
  <c r="GW19" i="1"/>
  <c r="GW12" i="1"/>
  <c r="GW21" i="1"/>
  <c r="GW10" i="1"/>
  <c r="GW15" i="1"/>
  <c r="GW14" i="1"/>
  <c r="GW23" i="1"/>
  <c r="GW13" i="1"/>
  <c r="GW11" i="1"/>
  <c r="GW20" i="1"/>
  <c r="GW24" i="1"/>
  <c r="GW16" i="1"/>
  <c r="GW9" i="1"/>
  <c r="GW17" i="1"/>
  <c r="GY2" i="1"/>
  <c r="GZ3" i="1"/>
  <c r="GZ5" i="1" s="1" a="1"/>
  <c r="GZ5" i="1" s="1"/>
  <c r="GY1" i="1" a="1"/>
  <c r="GY1" i="1" s="1"/>
  <c r="GX6" i="1"/>
  <c r="GX57" i="1"/>
  <c r="FI2" i="1"/>
  <c r="FI6" i="1" s="1"/>
  <c r="FJ3" i="1"/>
  <c r="FJ5" i="1" s="1" a="1"/>
  <c r="FJ5" i="1" s="1"/>
  <c r="FJ4" i="1" s="1"/>
  <c r="FI1" i="1" a="1"/>
  <c r="FI1" i="1" s="1"/>
  <c r="FI57" i="1" s="1"/>
  <c r="FH18" i="1"/>
  <c r="FH11" i="1"/>
  <c r="FH12" i="1"/>
  <c r="FH21" i="1"/>
  <c r="FH9" i="1"/>
  <c r="FH19" i="1"/>
  <c r="FH20" i="1"/>
  <c r="FH16" i="1"/>
  <c r="FH22" i="1"/>
  <c r="FH15" i="1"/>
  <c r="FH13" i="1"/>
  <c r="FH23" i="1"/>
  <c r="FH10" i="1"/>
  <c r="FH17" i="1"/>
  <c r="FH24" i="1"/>
  <c r="FH14" i="1"/>
  <c r="FF63" i="1"/>
  <c r="FG16" i="1"/>
  <c r="FG25" i="1"/>
  <c r="FG24" i="1"/>
  <c r="FG18" i="1"/>
  <c r="FG14" i="1"/>
  <c r="FG12" i="1"/>
  <c r="FG23" i="1"/>
  <c r="FG22" i="1"/>
  <c r="FG11" i="1"/>
  <c r="FG10" i="1"/>
  <c r="FG13" i="1"/>
  <c r="FG17" i="1"/>
  <c r="FG20" i="1"/>
  <c r="FG21" i="1"/>
  <c r="FG9" i="1"/>
  <c r="FG15" i="1"/>
  <c r="FG19" i="1"/>
  <c r="FF62" i="1"/>
  <c r="FF60" i="1"/>
  <c r="DP65" i="1"/>
  <c r="DP59" i="1"/>
  <c r="DP58" i="1"/>
  <c r="DQ59" i="1"/>
  <c r="DQ58" i="1"/>
  <c r="DS20" i="1"/>
  <c r="DS22" i="1"/>
  <c r="DS13" i="1"/>
  <c r="DS17" i="1"/>
  <c r="DS24" i="1"/>
  <c r="DS23" i="1"/>
  <c r="DS19" i="1"/>
  <c r="DS10" i="1"/>
  <c r="DS14" i="1"/>
  <c r="DS16" i="1"/>
  <c r="DS11" i="1"/>
  <c r="DS21" i="1"/>
  <c r="DS18" i="1"/>
  <c r="DS12" i="1"/>
  <c r="DS15" i="1"/>
  <c r="DS9" i="1"/>
  <c r="DQ65" i="1"/>
  <c r="DT2" i="1"/>
  <c r="DT6" i="1" s="1"/>
  <c r="DU3" i="1"/>
  <c r="DU5" i="1" s="1" a="1"/>
  <c r="DU5" i="1" s="1"/>
  <c r="DU4" i="1" s="1"/>
  <c r="DT1" i="1" a="1"/>
  <c r="DT1" i="1" s="1"/>
  <c r="DR19" i="1"/>
  <c r="DR20" i="1"/>
  <c r="DR22" i="1"/>
  <c r="DR21" i="1"/>
  <c r="DR17" i="1"/>
  <c r="DR18" i="1"/>
  <c r="DR12" i="1"/>
  <c r="DR16" i="1"/>
  <c r="DR9" i="1"/>
  <c r="DR25" i="1"/>
  <c r="DR15" i="1"/>
  <c r="DR11" i="1"/>
  <c r="DR23" i="1"/>
  <c r="DR10" i="1"/>
  <c r="DR13" i="1"/>
  <c r="DR14" i="1"/>
  <c r="DR24" i="1"/>
  <c r="DP64" i="1"/>
  <c r="CC60" i="1"/>
  <c r="CC62" i="1"/>
  <c r="CC63" i="1"/>
  <c r="CE57" i="1"/>
  <c r="CE6" i="1"/>
  <c r="CG3" i="1"/>
  <c r="CG5" i="1" s="1" a="1"/>
  <c r="CG5" i="1" s="1"/>
  <c r="CG4" i="1" s="1"/>
  <c r="CF2" i="1"/>
  <c r="CF1" i="1" a="1"/>
  <c r="CF1" i="1" s="1"/>
  <c r="CD22" i="1"/>
  <c r="CD19" i="1"/>
  <c r="CD24" i="1"/>
  <c r="CD13" i="1"/>
  <c r="CD20" i="1"/>
  <c r="CD12" i="1"/>
  <c r="CD23" i="1"/>
  <c r="CD15" i="1"/>
  <c r="CD21" i="1"/>
  <c r="CD17" i="1"/>
  <c r="CD11" i="1"/>
  <c r="CD10" i="1"/>
  <c r="CD14" i="1"/>
  <c r="CD16" i="1"/>
  <c r="CD18" i="1"/>
  <c r="CD9" i="1"/>
  <c r="CB59" i="1"/>
  <c r="CB58" i="1"/>
  <c r="CB64" i="1"/>
  <c r="CB66" i="1" s="1"/>
  <c r="GY4" i="1" l="1"/>
  <c r="AP6" i="1"/>
  <c r="AP57" i="1"/>
  <c r="AQ2" i="1"/>
  <c r="AR3" i="1"/>
  <c r="AR5" i="1" s="1" a="1"/>
  <c r="AR5" i="1" s="1"/>
  <c r="AR4" i="1" s="1"/>
  <c r="AQ1" i="1" a="1"/>
  <c r="AQ1" i="1" s="1"/>
  <c r="AN60" i="1"/>
  <c r="AN62" i="1"/>
  <c r="AN63" i="1"/>
  <c r="AM64" i="1"/>
  <c r="AM66" i="1"/>
  <c r="AM59" i="1"/>
  <c r="AM58" i="1"/>
  <c r="DQ66" i="1"/>
  <c r="AO17" i="1"/>
  <c r="AO20" i="1"/>
  <c r="AO11" i="1"/>
  <c r="AO14" i="1"/>
  <c r="AO18" i="1"/>
  <c r="AO12" i="1"/>
  <c r="AO21" i="1"/>
  <c r="AO15" i="1"/>
  <c r="AO9" i="1"/>
  <c r="AO19" i="1"/>
  <c r="AO13" i="1"/>
  <c r="AO24" i="1"/>
  <c r="AO22" i="1"/>
  <c r="AO23" i="1"/>
  <c r="AO16" i="1"/>
  <c r="AO10" i="1"/>
  <c r="GV64" i="1"/>
  <c r="DR63" i="1"/>
  <c r="FF64" i="1"/>
  <c r="GY6" i="1"/>
  <c r="GY57" i="1"/>
  <c r="GW60" i="1"/>
  <c r="GW65" i="1" s="1"/>
  <c r="GW62" i="1"/>
  <c r="GV65" i="1"/>
  <c r="GV58" i="1"/>
  <c r="GV59" i="1"/>
  <c r="GW63" i="1"/>
  <c r="GX12" i="1"/>
  <c r="GX20" i="1"/>
  <c r="GX17" i="1"/>
  <c r="GX13" i="1"/>
  <c r="GX10" i="1"/>
  <c r="GX11" i="1"/>
  <c r="GX19" i="1"/>
  <c r="GX18" i="1"/>
  <c r="GX16" i="1"/>
  <c r="GX15" i="1"/>
  <c r="GX9" i="1"/>
  <c r="GX14" i="1"/>
  <c r="GV66" i="1"/>
  <c r="GZ2" i="1"/>
  <c r="HA3" i="1"/>
  <c r="HA5" i="1" s="1" a="1"/>
  <c r="HA5" i="1" s="1"/>
  <c r="GZ1" i="1" a="1"/>
  <c r="GZ1" i="1" s="1"/>
  <c r="FH63" i="1"/>
  <c r="FH60" i="1"/>
  <c r="FH62" i="1"/>
  <c r="FF65" i="1"/>
  <c r="FF58" i="1"/>
  <c r="FF59" i="1"/>
  <c r="FI19" i="1"/>
  <c r="FI23" i="1"/>
  <c r="FI16" i="1"/>
  <c r="FI10" i="1"/>
  <c r="FI13" i="1"/>
  <c r="FI22" i="1"/>
  <c r="FI20" i="1"/>
  <c r="FI14" i="1"/>
  <c r="FI17" i="1"/>
  <c r="FI9" i="1"/>
  <c r="FI11" i="1"/>
  <c r="FI12" i="1"/>
  <c r="FI15" i="1"/>
  <c r="FI21" i="1"/>
  <c r="FI18" i="1"/>
  <c r="FG60" i="1"/>
  <c r="FG65" i="1" s="1"/>
  <c r="FG62" i="1"/>
  <c r="FK3" i="1"/>
  <c r="FK5" i="1" s="1" a="1"/>
  <c r="FK5" i="1" s="1"/>
  <c r="FK4" i="1" s="1"/>
  <c r="FJ2" i="1"/>
  <c r="FJ6" i="1" s="1"/>
  <c r="FJ1" i="1" a="1"/>
  <c r="FJ1" i="1" s="1"/>
  <c r="FJ57" i="1" s="1"/>
  <c r="FG63" i="1"/>
  <c r="DU2" i="1"/>
  <c r="DU6" i="1" s="1"/>
  <c r="DV3" i="1"/>
  <c r="DV5" i="1" s="1" a="1"/>
  <c r="DV5" i="1" s="1"/>
  <c r="DV4" i="1" s="1"/>
  <c r="DU1" i="1" a="1"/>
  <c r="DU1" i="1" s="1"/>
  <c r="DS60" i="1"/>
  <c r="DS65" i="1" s="1"/>
  <c r="DS62" i="1"/>
  <c r="DS63" i="1"/>
  <c r="DR62" i="1"/>
  <c r="DR60" i="1"/>
  <c r="DT57" i="1"/>
  <c r="DP66" i="1"/>
  <c r="CD63" i="1"/>
  <c r="CE21" i="1"/>
  <c r="CE10" i="1"/>
  <c r="CE17" i="1"/>
  <c r="CE19" i="1"/>
  <c r="CE13" i="1"/>
  <c r="CE16" i="1"/>
  <c r="CE11" i="1"/>
  <c r="CE9" i="1"/>
  <c r="CE18" i="1"/>
  <c r="CE12" i="1"/>
  <c r="CE22" i="1"/>
  <c r="CE20" i="1"/>
  <c r="CE15" i="1"/>
  <c r="CE14" i="1"/>
  <c r="CE23" i="1"/>
  <c r="CF57" i="1"/>
  <c r="CF6" i="1"/>
  <c r="CC64" i="1"/>
  <c r="CH3" i="1"/>
  <c r="CH5" i="1" s="1" a="1"/>
  <c r="CH5" i="1" s="1"/>
  <c r="CH4" i="1" s="1"/>
  <c r="CG2" i="1"/>
  <c r="CG1" i="1" a="1"/>
  <c r="CG1" i="1" s="1"/>
  <c r="CC65" i="1"/>
  <c r="CC59" i="1"/>
  <c r="CC58" i="1"/>
  <c r="CD60" i="1"/>
  <c r="CD62" i="1"/>
  <c r="DU57" i="1" l="1"/>
  <c r="GZ4" i="1"/>
  <c r="AO62" i="1"/>
  <c r="AO60" i="1"/>
  <c r="AN64" i="1"/>
  <c r="AN59" i="1"/>
  <c r="AN58" i="1"/>
  <c r="DR64" i="1"/>
  <c r="AS3" i="1"/>
  <c r="AS5" i="1" s="1" a="1"/>
  <c r="AS5" i="1" s="1"/>
  <c r="AS4" i="1" s="1"/>
  <c r="AR2" i="1"/>
  <c r="AR1" i="1" a="1"/>
  <c r="AR1" i="1" s="1"/>
  <c r="AQ6" i="1"/>
  <c r="AQ57" i="1"/>
  <c r="AP22" i="1"/>
  <c r="AP12" i="1"/>
  <c r="AP9" i="1"/>
  <c r="AP23" i="1"/>
  <c r="AP11" i="1"/>
  <c r="AP20" i="1"/>
  <c r="AP19" i="1"/>
  <c r="AP15" i="1"/>
  <c r="AP17" i="1"/>
  <c r="AP18" i="1"/>
  <c r="AP13" i="1"/>
  <c r="AP10" i="1"/>
  <c r="AP21" i="1"/>
  <c r="AP16" i="1"/>
  <c r="AP14" i="1"/>
  <c r="AO63" i="1"/>
  <c r="AO65" i="1"/>
  <c r="AN65" i="1"/>
  <c r="AN66" i="1" s="1"/>
  <c r="FF66" i="1"/>
  <c r="FG64" i="1"/>
  <c r="FG66" i="1" s="1"/>
  <c r="CD64" i="1"/>
  <c r="GZ6" i="1"/>
  <c r="GZ57" i="1"/>
  <c r="GX63" i="1"/>
  <c r="GW64" i="1"/>
  <c r="GW66" i="1" s="1"/>
  <c r="GX62" i="1"/>
  <c r="GX60" i="1"/>
  <c r="GW59" i="1"/>
  <c r="GW58" i="1"/>
  <c r="GY13" i="1"/>
  <c r="GY20" i="1"/>
  <c r="GY17" i="1"/>
  <c r="GY11" i="1"/>
  <c r="GY16" i="1"/>
  <c r="GY18" i="1"/>
  <c r="GY10" i="1"/>
  <c r="GY9" i="1"/>
  <c r="GY14" i="1"/>
  <c r="GY19" i="1"/>
  <c r="GY12" i="1"/>
  <c r="GY15" i="1"/>
  <c r="HA2" i="1"/>
  <c r="HB3" i="1"/>
  <c r="HB5" i="1" s="1" a="1"/>
  <c r="HB5" i="1" s="1"/>
  <c r="HA1" i="1" a="1"/>
  <c r="HA1" i="1" s="1"/>
  <c r="FG59" i="1"/>
  <c r="FG58" i="1"/>
  <c r="FI63" i="1"/>
  <c r="FJ14" i="1"/>
  <c r="FJ12" i="1"/>
  <c r="FJ16" i="1"/>
  <c r="FJ17" i="1"/>
  <c r="FJ10" i="1"/>
  <c r="FJ11" i="1"/>
  <c r="FJ15" i="1"/>
  <c r="FJ21" i="1"/>
  <c r="FJ13" i="1"/>
  <c r="FJ9" i="1"/>
  <c r="FJ18" i="1"/>
  <c r="FJ20" i="1"/>
  <c r="FJ22" i="1"/>
  <c r="FJ19" i="1"/>
  <c r="FH58" i="1"/>
  <c r="FH59" i="1"/>
  <c r="FH64" i="1"/>
  <c r="FL3" i="1"/>
  <c r="FL5" i="1" s="1" a="1"/>
  <c r="FL5" i="1" s="1"/>
  <c r="FL4" i="1" s="1"/>
  <c r="FK2" i="1"/>
  <c r="FK6" i="1" s="1"/>
  <c r="FK1" i="1" a="1"/>
  <c r="FK1" i="1" s="1"/>
  <c r="FK57" i="1" s="1"/>
  <c r="FI62" i="1"/>
  <c r="FI60" i="1"/>
  <c r="FI65" i="1" s="1"/>
  <c r="FH65" i="1"/>
  <c r="DS64" i="1"/>
  <c r="DS66" i="1" s="1"/>
  <c r="DS59" i="1"/>
  <c r="DS58" i="1"/>
  <c r="DU15" i="1"/>
  <c r="DU10" i="1"/>
  <c r="DU18" i="1"/>
  <c r="DU9" i="1"/>
  <c r="DU13" i="1"/>
  <c r="DU11" i="1"/>
  <c r="DU19" i="1"/>
  <c r="DU17" i="1"/>
  <c r="DU14" i="1"/>
  <c r="DU12" i="1"/>
  <c r="DU20" i="1"/>
  <c r="DU16" i="1"/>
  <c r="DU21" i="1"/>
  <c r="DU22" i="1"/>
  <c r="DT18" i="1"/>
  <c r="DT9" i="1"/>
  <c r="DT22" i="1"/>
  <c r="DT16" i="1"/>
  <c r="DT14" i="1"/>
  <c r="DT20" i="1"/>
  <c r="DT21" i="1"/>
  <c r="DT10" i="1"/>
  <c r="DT13" i="1"/>
  <c r="DT15" i="1"/>
  <c r="DT19" i="1"/>
  <c r="DT17" i="1"/>
  <c r="DT23" i="1"/>
  <c r="DT11" i="1"/>
  <c r="DT12" i="1"/>
  <c r="DW3" i="1"/>
  <c r="DW5" i="1" s="1" a="1"/>
  <c r="DW5" i="1" s="1"/>
  <c r="DW4" i="1" s="1"/>
  <c r="DV2" i="1"/>
  <c r="DV6" i="1" s="1"/>
  <c r="DV1" i="1" a="1"/>
  <c r="DV1" i="1" s="1"/>
  <c r="DV57" i="1" s="1"/>
  <c r="DR65" i="1"/>
  <c r="DR58" i="1"/>
  <c r="DR59" i="1"/>
  <c r="CG57" i="1"/>
  <c r="CG6" i="1"/>
  <c r="CI3" i="1"/>
  <c r="CI5" i="1" s="1" a="1"/>
  <c r="CI5" i="1" s="1"/>
  <c r="CI4" i="1" s="1"/>
  <c r="CH2" i="1"/>
  <c r="CH1" i="1" a="1"/>
  <c r="CH1" i="1" s="1"/>
  <c r="CD58" i="1"/>
  <c r="CD59" i="1"/>
  <c r="CF19" i="1"/>
  <c r="CF17" i="1"/>
  <c r="CF12" i="1"/>
  <c r="CF9" i="1"/>
  <c r="CF18" i="1"/>
  <c r="CF10" i="1"/>
  <c r="CF20" i="1"/>
  <c r="CF13" i="1"/>
  <c r="CF14" i="1"/>
  <c r="CF11" i="1"/>
  <c r="CF16" i="1"/>
  <c r="CF15" i="1"/>
  <c r="CF22" i="1"/>
  <c r="CF21" i="1"/>
  <c r="CE62" i="1"/>
  <c r="CE60" i="1"/>
  <c r="CD65" i="1"/>
  <c r="CD66" i="1" s="1"/>
  <c r="CE63" i="1"/>
  <c r="CC66" i="1"/>
  <c r="DR66" i="1" l="1"/>
  <c r="HA4" i="1"/>
  <c r="AT3" i="1"/>
  <c r="AT5" i="1" s="1" a="1"/>
  <c r="AT5" i="1" s="1"/>
  <c r="AT4" i="1" s="1"/>
  <c r="AS2" i="1"/>
  <c r="AS1" i="1" a="1"/>
  <c r="AS1" i="1" s="1"/>
  <c r="CE64" i="1"/>
  <c r="AP63" i="1"/>
  <c r="AP60" i="1"/>
  <c r="AP62" i="1"/>
  <c r="AR6" i="1"/>
  <c r="AR57" i="1"/>
  <c r="AQ17" i="1"/>
  <c r="AQ13" i="1"/>
  <c r="AQ10" i="1"/>
  <c r="AQ21" i="1"/>
  <c r="AQ20" i="1"/>
  <c r="AQ12" i="1"/>
  <c r="AQ14" i="1"/>
  <c r="AQ22" i="1"/>
  <c r="AQ19" i="1"/>
  <c r="AQ11" i="1"/>
  <c r="AQ15" i="1"/>
  <c r="AQ18" i="1"/>
  <c r="AQ16" i="1"/>
  <c r="AQ9" i="1"/>
  <c r="AO59" i="1"/>
  <c r="AO58" i="1"/>
  <c r="AO64" i="1"/>
  <c r="AO66" i="1" s="1"/>
  <c r="GX64" i="1"/>
  <c r="HA6" i="1"/>
  <c r="HA57" i="1"/>
  <c r="HC3" i="1"/>
  <c r="HC5" i="1" s="1" a="1"/>
  <c r="HC5" i="1" s="1"/>
  <c r="HB2" i="1"/>
  <c r="HB1" i="1" a="1"/>
  <c r="HB1" i="1" s="1"/>
  <c r="GX65" i="1"/>
  <c r="GX58" i="1"/>
  <c r="GX59" i="1"/>
  <c r="GZ20" i="1"/>
  <c r="GZ19" i="1"/>
  <c r="GZ15" i="1"/>
  <c r="GZ10" i="1"/>
  <c r="GZ18" i="1"/>
  <c r="GZ12" i="1"/>
  <c r="GZ9" i="1"/>
  <c r="GZ17" i="1"/>
  <c r="GZ14" i="1"/>
  <c r="GZ11" i="1"/>
  <c r="GZ16" i="1"/>
  <c r="GZ13" i="1"/>
  <c r="GY62" i="1"/>
  <c r="GY60" i="1"/>
  <c r="GY63" i="1"/>
  <c r="FK15" i="1"/>
  <c r="FK9" i="1"/>
  <c r="FK14" i="1"/>
  <c r="FK11" i="1"/>
  <c r="FK19" i="1"/>
  <c r="FK13" i="1"/>
  <c r="FK17" i="1"/>
  <c r="FK16" i="1"/>
  <c r="FK21" i="1"/>
  <c r="FK18" i="1"/>
  <c r="FK10" i="1"/>
  <c r="FK12" i="1"/>
  <c r="FK20" i="1"/>
  <c r="FL2" i="1"/>
  <c r="FM3" i="1"/>
  <c r="FM5" i="1" s="1" a="1"/>
  <c r="FM5" i="1" s="1"/>
  <c r="FM4" i="1" s="1"/>
  <c r="FL1" i="1" a="1"/>
  <c r="FL1" i="1" s="1"/>
  <c r="FJ60" i="1"/>
  <c r="FJ62" i="1"/>
  <c r="FJ63" i="1"/>
  <c r="FH66" i="1"/>
  <c r="FI64" i="1"/>
  <c r="FI66" i="1" s="1"/>
  <c r="FI59" i="1"/>
  <c r="FI58" i="1"/>
  <c r="DU62" i="1"/>
  <c r="DU60" i="1"/>
  <c r="DU65" i="1" s="1"/>
  <c r="DV17" i="1"/>
  <c r="DV9" i="1"/>
  <c r="DV20" i="1"/>
  <c r="DV18" i="1"/>
  <c r="DV10" i="1"/>
  <c r="DV15" i="1"/>
  <c r="DV11" i="1"/>
  <c r="DV13" i="1"/>
  <c r="DV12" i="1"/>
  <c r="DV14" i="1"/>
  <c r="DV16" i="1"/>
  <c r="DV19" i="1"/>
  <c r="DV21" i="1"/>
  <c r="DT62" i="1"/>
  <c r="DT64" i="1" s="1"/>
  <c r="DT60" i="1"/>
  <c r="DT63" i="1"/>
  <c r="DX3" i="1"/>
  <c r="DX5" i="1" s="1" a="1"/>
  <c r="DX5" i="1" s="1"/>
  <c r="DX4" i="1" s="1"/>
  <c r="DW2" i="1"/>
  <c r="DW6" i="1" s="1"/>
  <c r="DW1" i="1" a="1"/>
  <c r="DW1" i="1" s="1"/>
  <c r="DW57" i="1" s="1"/>
  <c r="DU63" i="1"/>
  <c r="CE59" i="1"/>
  <c r="CE58" i="1"/>
  <c r="CH57" i="1"/>
  <c r="CH6" i="1"/>
  <c r="CF63" i="1"/>
  <c r="CF60" i="1"/>
  <c r="CF62" i="1"/>
  <c r="CI2" i="1"/>
  <c r="CJ3" i="1"/>
  <c r="CJ5" i="1" s="1" a="1"/>
  <c r="CJ5" i="1" s="1"/>
  <c r="CJ4" i="1" s="1"/>
  <c r="CI1" i="1" a="1"/>
  <c r="CI1" i="1" s="1"/>
  <c r="CE65" i="1"/>
  <c r="CE66" i="1" s="1"/>
  <c r="CG19" i="1"/>
  <c r="CG21" i="1"/>
  <c r="CG12" i="1"/>
  <c r="CG15" i="1"/>
  <c r="CG11" i="1"/>
  <c r="CG20" i="1"/>
  <c r="CG18" i="1"/>
  <c r="CG14" i="1"/>
  <c r="CG13" i="1"/>
  <c r="CG10" i="1"/>
  <c r="CG9" i="1"/>
  <c r="CG16" i="1"/>
  <c r="CG17" i="1"/>
  <c r="GX66" i="1" l="1"/>
  <c r="AP64" i="1"/>
  <c r="HB4" i="1"/>
  <c r="AP58" i="1"/>
  <c r="AP59" i="1"/>
  <c r="AP65" i="1"/>
  <c r="AP66" i="1" s="1"/>
  <c r="AQ63" i="1"/>
  <c r="AR13" i="1"/>
  <c r="AR9" i="1"/>
  <c r="AR11" i="1"/>
  <c r="AR20" i="1"/>
  <c r="AR21" i="1"/>
  <c r="AR12" i="1"/>
  <c r="AR18" i="1"/>
  <c r="AR14" i="1"/>
  <c r="AR15" i="1"/>
  <c r="AR16" i="1"/>
  <c r="AR10" i="1"/>
  <c r="AR19" i="1"/>
  <c r="AR17" i="1"/>
  <c r="AS6" i="1"/>
  <c r="AS57" i="1"/>
  <c r="CF64" i="1"/>
  <c r="AQ60" i="1"/>
  <c r="AQ62" i="1"/>
  <c r="AU3" i="1"/>
  <c r="AU5" i="1" s="1" a="1"/>
  <c r="AU5" i="1" s="1"/>
  <c r="AU4" i="1" s="1"/>
  <c r="AT2" i="1"/>
  <c r="AT1" i="1" a="1"/>
  <c r="AT1" i="1" s="1"/>
  <c r="GY65" i="1"/>
  <c r="GY59" i="1"/>
  <c r="GY58" i="1"/>
  <c r="GZ60" i="1"/>
  <c r="GZ65" i="1" s="1"/>
  <c r="GZ62" i="1"/>
  <c r="GZ63" i="1"/>
  <c r="HB6" i="1"/>
  <c r="HB57" i="1"/>
  <c r="HD3" i="1"/>
  <c r="HD5" i="1" s="1" a="1"/>
  <c r="HD5" i="1" s="1"/>
  <c r="HC2" i="1"/>
  <c r="HC1" i="1" a="1"/>
  <c r="HC1" i="1" s="1"/>
  <c r="GY64" i="1"/>
  <c r="HA9" i="1"/>
  <c r="HA12" i="1"/>
  <c r="HA18" i="1"/>
  <c r="HA16" i="1"/>
  <c r="HA10" i="1"/>
  <c r="HA11" i="1"/>
  <c r="HA19" i="1"/>
  <c r="HA14" i="1"/>
  <c r="HA13" i="1"/>
  <c r="HA20" i="1"/>
  <c r="HA15" i="1"/>
  <c r="HA17" i="1"/>
  <c r="FL6" i="1"/>
  <c r="FL57" i="1"/>
  <c r="FK63" i="1"/>
  <c r="FM2" i="1"/>
  <c r="FM6" i="1" s="1"/>
  <c r="FN3" i="1"/>
  <c r="FN5" i="1" s="1" a="1"/>
  <c r="FN5" i="1" s="1"/>
  <c r="FN4" i="1" s="1"/>
  <c r="FM1" i="1" a="1"/>
  <c r="FM1" i="1" s="1"/>
  <c r="FJ64" i="1"/>
  <c r="FK60" i="1"/>
  <c r="FK62" i="1"/>
  <c r="FJ65" i="1"/>
  <c r="FJ58" i="1"/>
  <c r="FJ59" i="1"/>
  <c r="DW12" i="1"/>
  <c r="DW10" i="1"/>
  <c r="DW17" i="1"/>
  <c r="DW19" i="1"/>
  <c r="DW16" i="1"/>
  <c r="DW20" i="1"/>
  <c r="DW11" i="1"/>
  <c r="DW14" i="1"/>
  <c r="DW15" i="1"/>
  <c r="DW18" i="1"/>
  <c r="DW9" i="1"/>
  <c r="DW13" i="1"/>
  <c r="DV62" i="1"/>
  <c r="DV60" i="1"/>
  <c r="DV65" i="1" s="1"/>
  <c r="DX2" i="1"/>
  <c r="DX6" i="1" s="1"/>
  <c r="DY3" i="1"/>
  <c r="DY5" i="1" s="1" a="1"/>
  <c r="DY5" i="1" s="1"/>
  <c r="DY4" i="1" s="1"/>
  <c r="DX1" i="1" a="1"/>
  <c r="DX1" i="1" s="1"/>
  <c r="DV63" i="1"/>
  <c r="DU58" i="1"/>
  <c r="DU59" i="1"/>
  <c r="DT65" i="1"/>
  <c r="DT66" i="1" s="1"/>
  <c r="DT59" i="1"/>
  <c r="DT58" i="1"/>
  <c r="DU64" i="1"/>
  <c r="DU66" i="1" s="1"/>
  <c r="CF59" i="1"/>
  <c r="CF58" i="1"/>
  <c r="CG62" i="1"/>
  <c r="CG60" i="1"/>
  <c r="CG65" i="1" s="1"/>
  <c r="CG63" i="1"/>
  <c r="CH14" i="1"/>
  <c r="CH17" i="1"/>
  <c r="CH12" i="1"/>
  <c r="CH18" i="1"/>
  <c r="CH16" i="1"/>
  <c r="CH13" i="1"/>
  <c r="CH9" i="1"/>
  <c r="CH20" i="1"/>
  <c r="CH11" i="1"/>
  <c r="CH15" i="1"/>
  <c r="CH10" i="1"/>
  <c r="CH19" i="1"/>
  <c r="CJ2" i="1"/>
  <c r="CK3" i="1"/>
  <c r="CK5" i="1" s="1" a="1"/>
  <c r="CK5" i="1" s="1"/>
  <c r="CK4" i="1" s="1"/>
  <c r="CJ1" i="1" a="1"/>
  <c r="CJ1" i="1" s="1"/>
  <c r="CF65" i="1"/>
  <c r="CI57" i="1"/>
  <c r="CI6" i="1"/>
  <c r="FM57" i="1" l="1"/>
  <c r="AQ64" i="1"/>
  <c r="CF66" i="1"/>
  <c r="HC4" i="1"/>
  <c r="DX57" i="1"/>
  <c r="AV3" i="1"/>
  <c r="AV5" i="1" s="1" a="1"/>
  <c r="AV5" i="1" s="1"/>
  <c r="AV4" i="1" s="1"/>
  <c r="AU1" i="1" a="1"/>
  <c r="AU1" i="1" s="1"/>
  <c r="AU2" i="1"/>
  <c r="AT57" i="1"/>
  <c r="AT6" i="1"/>
  <c r="AR62" i="1"/>
  <c r="AR60" i="1"/>
  <c r="AQ65" i="1"/>
  <c r="AQ66" i="1" s="1"/>
  <c r="AQ59" i="1"/>
  <c r="AQ58" i="1"/>
  <c r="AR63" i="1"/>
  <c r="DV64" i="1"/>
  <c r="AS12" i="1"/>
  <c r="AS14" i="1"/>
  <c r="AS16" i="1"/>
  <c r="AS17" i="1"/>
  <c r="AS18" i="1"/>
  <c r="AS11" i="1"/>
  <c r="AS9" i="1"/>
  <c r="AS19" i="1"/>
  <c r="AS10" i="1"/>
  <c r="AS20" i="1"/>
  <c r="AS15" i="1"/>
  <c r="AS13" i="1"/>
  <c r="GY66" i="1"/>
  <c r="DV66" i="1"/>
  <c r="HA63" i="1"/>
  <c r="HA60" i="1"/>
  <c r="HA62" i="1"/>
  <c r="GZ64" i="1"/>
  <c r="GZ59" i="1"/>
  <c r="GZ58" i="1"/>
  <c r="HC6" i="1"/>
  <c r="HC57" i="1"/>
  <c r="HE3" i="1"/>
  <c r="HE5" i="1" s="1" a="1"/>
  <c r="HE5" i="1" s="1"/>
  <c r="HD2" i="1"/>
  <c r="HD1" i="1" a="1"/>
  <c r="HD1" i="1" s="1"/>
  <c r="GZ66" i="1"/>
  <c r="HB10" i="1"/>
  <c r="HB11" i="1"/>
  <c r="HB13" i="1"/>
  <c r="HB14" i="1"/>
  <c r="HB15" i="1"/>
  <c r="HB9" i="1"/>
  <c r="HB12" i="1"/>
  <c r="HB16" i="1"/>
  <c r="FK65" i="1"/>
  <c r="FK59" i="1"/>
  <c r="FK58" i="1"/>
  <c r="FO3" i="1"/>
  <c r="FO5" i="1" s="1" a="1"/>
  <c r="FO5" i="1" s="1"/>
  <c r="FO4" i="1" s="1"/>
  <c r="FN2" i="1"/>
  <c r="FN1" i="1" a="1"/>
  <c r="FN1" i="1" s="1"/>
  <c r="FM19" i="1"/>
  <c r="FM11" i="1"/>
  <c r="FM15" i="1"/>
  <c r="FM16" i="1"/>
  <c r="FM18" i="1"/>
  <c r="FM12" i="1"/>
  <c r="FM9" i="1"/>
  <c r="FM14" i="1"/>
  <c r="FM10" i="1"/>
  <c r="FM13" i="1"/>
  <c r="FM17" i="1"/>
  <c r="FJ66" i="1"/>
  <c r="FL16" i="1"/>
  <c r="FL10" i="1"/>
  <c r="FL12" i="1"/>
  <c r="FL19" i="1"/>
  <c r="FL14" i="1"/>
  <c r="FL9" i="1"/>
  <c r="FL18" i="1"/>
  <c r="FL13" i="1"/>
  <c r="FL11" i="1"/>
  <c r="FL20" i="1"/>
  <c r="FL17" i="1"/>
  <c r="FL15" i="1"/>
  <c r="FK64" i="1"/>
  <c r="DW63" i="1"/>
  <c r="DW62" i="1"/>
  <c r="DW60" i="1"/>
  <c r="DX11" i="1"/>
  <c r="DX15" i="1"/>
  <c r="DX14" i="1"/>
  <c r="DX13" i="1"/>
  <c r="DX17" i="1"/>
  <c r="DX12" i="1"/>
  <c r="DX19" i="1"/>
  <c r="DX18" i="1"/>
  <c r="DX16" i="1"/>
  <c r="DX10" i="1"/>
  <c r="DX9" i="1"/>
  <c r="DZ3" i="1"/>
  <c r="DZ5" i="1" s="1" a="1"/>
  <c r="DZ5" i="1" s="1"/>
  <c r="DZ4" i="1" s="1"/>
  <c r="DY2" i="1"/>
  <c r="DY6" i="1" s="1"/>
  <c r="DY1" i="1" a="1"/>
  <c r="DY1" i="1" s="1"/>
  <c r="DV58" i="1"/>
  <c r="DV59" i="1"/>
  <c r="CI18" i="1"/>
  <c r="CI12" i="1"/>
  <c r="CI17" i="1"/>
  <c r="CI13" i="1"/>
  <c r="CI19" i="1"/>
  <c r="CI15" i="1"/>
  <c r="CI11" i="1"/>
  <c r="CI9" i="1"/>
  <c r="CI10" i="1"/>
  <c r="CI14" i="1"/>
  <c r="CI16" i="1"/>
  <c r="CL3" i="1"/>
  <c r="CL5" i="1" s="1" a="1"/>
  <c r="CL5" i="1" s="1"/>
  <c r="CL4" i="1" s="1"/>
  <c r="CK2" i="1"/>
  <c r="CK1" i="1" a="1"/>
  <c r="CK1" i="1" s="1"/>
  <c r="CG58" i="1"/>
  <c r="CG59" i="1"/>
  <c r="CJ57" i="1"/>
  <c r="CJ6" i="1"/>
  <c r="CG64" i="1"/>
  <c r="CG66" i="1" s="1"/>
  <c r="CH62" i="1"/>
  <c r="CH60" i="1"/>
  <c r="CH63" i="1"/>
  <c r="L23" i="10" l="1" a="1"/>
  <c r="L23" i="10" s="1"/>
  <c r="M23" i="10" s="1"/>
  <c r="L17" i="10" a="1"/>
  <c r="L17" i="10" s="1"/>
  <c r="L56" i="10" a="1"/>
  <c r="L56" i="10" s="1"/>
  <c r="M56" i="10" s="1"/>
  <c r="L37" i="10" a="1"/>
  <c r="L37" i="10" s="1"/>
  <c r="M37" i="10" s="1"/>
  <c r="L39" i="10" a="1"/>
  <c r="L39" i="10" s="1"/>
  <c r="M39" i="10" s="1"/>
  <c r="L38" i="10" a="1"/>
  <c r="L38" i="10" s="1"/>
  <c r="M38" i="10" s="1"/>
  <c r="L55" i="10" a="1"/>
  <c r="L55" i="10" s="1"/>
  <c r="M55" i="10" s="1"/>
  <c r="L22" i="10" a="1"/>
  <c r="L22" i="10" s="1"/>
  <c r="M22" i="10" s="1"/>
  <c r="L49" i="5" a="1"/>
  <c r="L49" i="5" s="1"/>
  <c r="M49" i="5" s="1"/>
  <c r="L23" i="5" a="1"/>
  <c r="L23" i="5" s="1"/>
  <c r="L57" i="5" a="1"/>
  <c r="L57" i="5" s="1"/>
  <c r="M57" i="5" s="1"/>
  <c r="L21" i="5" a="1"/>
  <c r="L21" i="5" s="1"/>
  <c r="DY57" i="1"/>
  <c r="AR64" i="1"/>
  <c r="HA64" i="1"/>
  <c r="HD4" i="1"/>
  <c r="AS62" i="1"/>
  <c r="AS60" i="1"/>
  <c r="AS65" i="1" s="1"/>
  <c r="AT10" i="1"/>
  <c r="AT13" i="1"/>
  <c r="AT19" i="1"/>
  <c r="AT18" i="1"/>
  <c r="AT11" i="1"/>
  <c r="AT14" i="1"/>
  <c r="AT12" i="1"/>
  <c r="AT17" i="1"/>
  <c r="AT15" i="1"/>
  <c r="AT9" i="1"/>
  <c r="AT16" i="1"/>
  <c r="AU57" i="1"/>
  <c r="AU6" i="1"/>
  <c r="AS63" i="1"/>
  <c r="AW3" i="1"/>
  <c r="AW5" i="1" s="1" a="1"/>
  <c r="AW5" i="1" s="1"/>
  <c r="AW4" i="1" s="1"/>
  <c r="AV1" i="1" a="1"/>
  <c r="AV1" i="1" s="1"/>
  <c r="AV2" i="1"/>
  <c r="DW64" i="1"/>
  <c r="AR65" i="1"/>
  <c r="AR66" i="1" s="1"/>
  <c r="AR58" i="1"/>
  <c r="AR59" i="1"/>
  <c r="FL60" i="1"/>
  <c r="FL65" i="1" s="1"/>
  <c r="FK66" i="1"/>
  <c r="HC11" i="1"/>
  <c r="HC14" i="1"/>
  <c r="HC12" i="1"/>
  <c r="HC16" i="1"/>
  <c r="HC10" i="1"/>
  <c r="HC15" i="1"/>
  <c r="HC13" i="1"/>
  <c r="HC9" i="1"/>
  <c r="HB63" i="1"/>
  <c r="HD57" i="1"/>
  <c r="HD6" i="1"/>
  <c r="HA65" i="1"/>
  <c r="HA66" i="1" s="1"/>
  <c r="HA58" i="1"/>
  <c r="HA59" i="1"/>
  <c r="HB60" i="1"/>
  <c r="HB65" i="1" s="1"/>
  <c r="HB62" i="1"/>
  <c r="HE2" i="1"/>
  <c r="HE6" i="1" s="1"/>
  <c r="HE1" i="1" a="1"/>
  <c r="HE1" i="1" s="1"/>
  <c r="FN6" i="1"/>
  <c r="FN57" i="1"/>
  <c r="FM63" i="1"/>
  <c r="FP3" i="1"/>
  <c r="FP5" i="1" s="1" a="1"/>
  <c r="FP5" i="1" s="1"/>
  <c r="FP4" i="1" s="1"/>
  <c r="FO2" i="1"/>
  <c r="FO1" i="1" a="1"/>
  <c r="FO1" i="1" s="1"/>
  <c r="FM60" i="1"/>
  <c r="FM65" i="1" s="1"/>
  <c r="FM62" i="1"/>
  <c r="FL62" i="1"/>
  <c r="FL63" i="1"/>
  <c r="DX60" i="1"/>
  <c r="DX62" i="1"/>
  <c r="DX63" i="1"/>
  <c r="DX65" i="1"/>
  <c r="EA3" i="1"/>
  <c r="EA5" i="1" s="1" a="1"/>
  <c r="EA5" i="1" s="1"/>
  <c r="EA4" i="1" s="1"/>
  <c r="DZ2" i="1"/>
  <c r="DZ6" i="1" s="1"/>
  <c r="DZ1" i="1" a="1"/>
  <c r="DZ1" i="1" s="1"/>
  <c r="DZ57" i="1" s="1"/>
  <c r="DW65" i="1"/>
  <c r="DW58" i="1"/>
  <c r="DW59" i="1"/>
  <c r="DY17" i="1"/>
  <c r="DY12" i="1"/>
  <c r="DY18" i="1"/>
  <c r="DY16" i="1"/>
  <c r="DY13" i="1"/>
  <c r="DY9" i="1"/>
  <c r="DY14" i="1"/>
  <c r="DY10" i="1"/>
  <c r="DY15" i="1"/>
  <c r="DY11" i="1"/>
  <c r="CH65" i="1"/>
  <c r="CH59" i="1"/>
  <c r="CH58" i="1"/>
  <c r="CI63" i="1"/>
  <c r="CL2" i="1"/>
  <c r="CL1" i="1" a="1"/>
  <c r="CL1" i="1" s="1"/>
  <c r="CK57" i="1"/>
  <c r="CK6" i="1"/>
  <c r="CJ16" i="1"/>
  <c r="CJ13" i="1"/>
  <c r="CJ18" i="1"/>
  <c r="CJ14" i="1"/>
  <c r="CJ12" i="1"/>
  <c r="CJ11" i="1"/>
  <c r="CJ10" i="1"/>
  <c r="CJ17" i="1"/>
  <c r="CJ15" i="1"/>
  <c r="CJ9" i="1"/>
  <c r="CH64" i="1"/>
  <c r="CH66" i="1" s="1"/>
  <c r="CI60" i="1"/>
  <c r="CI62" i="1"/>
  <c r="HE57" i="1" l="1"/>
  <c r="L51" i="5" a="1"/>
  <c r="L51" i="5" s="1"/>
  <c r="M51" i="5" s="1"/>
  <c r="L36" i="5" a="1"/>
  <c r="L36" i="5" s="1"/>
  <c r="M36" i="5" s="1"/>
  <c r="L45" i="5" a="1"/>
  <c r="L45" i="5" s="1"/>
  <c r="M45" i="5" s="1"/>
  <c r="L17" i="5" a="1"/>
  <c r="L17" i="5" s="1"/>
  <c r="L25" i="5" a="1"/>
  <c r="L25" i="5" s="1"/>
  <c r="L19" i="10" a="1"/>
  <c r="L19" i="10" s="1"/>
  <c r="M19" i="10" s="1"/>
  <c r="L39" i="5" a="1"/>
  <c r="L39" i="5" s="1"/>
  <c r="M39" i="5" s="1"/>
  <c r="L15" i="10" a="1"/>
  <c r="L15" i="10" s="1"/>
  <c r="L46" i="10" a="1"/>
  <c r="L46" i="10" s="1"/>
  <c r="M46" i="10" s="1"/>
  <c r="L54" i="10" a="1"/>
  <c r="L54" i="10" s="1"/>
  <c r="M54" i="10" s="1"/>
  <c r="L56" i="5" a="1"/>
  <c r="L56" i="5" s="1"/>
  <c r="M56" i="5" s="1"/>
  <c r="L51" i="10" a="1"/>
  <c r="L51" i="10" s="1"/>
  <c r="M51" i="10" s="1"/>
  <c r="L49" i="10" a="1"/>
  <c r="L49" i="10" s="1"/>
  <c r="M49" i="10" s="1"/>
  <c r="L38" i="5" a="1"/>
  <c r="L38" i="5" s="1"/>
  <c r="M38" i="5" s="1"/>
  <c r="L29" i="5" a="1"/>
  <c r="L29" i="5" s="1"/>
  <c r="L52" i="10" a="1"/>
  <c r="L52" i="10" s="1"/>
  <c r="M52" i="10" s="1"/>
  <c r="L33" i="10" a="1"/>
  <c r="L33" i="10" s="1"/>
  <c r="M33" i="10" s="1"/>
  <c r="L41" i="5" a="1"/>
  <c r="L41" i="5" s="1"/>
  <c r="M41" i="5" s="1"/>
  <c r="L59" i="5" a="1"/>
  <c r="L59" i="5" s="1"/>
  <c r="M59" i="5" s="1"/>
  <c r="L31" i="5" a="1"/>
  <c r="L31" i="5" s="1"/>
  <c r="M31" i="5" s="1"/>
  <c r="L48" i="10" a="1"/>
  <c r="L48" i="10" s="1"/>
  <c r="M48" i="10" s="1"/>
  <c r="L31" i="10" a="1"/>
  <c r="L31" i="10" s="1"/>
  <c r="M31" i="10" s="1"/>
  <c r="L41" i="10" a="1"/>
  <c r="L41" i="10" s="1"/>
  <c r="M41" i="10" s="1"/>
  <c r="L58" i="10" a="1"/>
  <c r="L58" i="10" s="1"/>
  <c r="M58" i="10" s="1"/>
  <c r="M21" i="5"/>
  <c r="I41" i="5"/>
  <c r="I40" i="5"/>
  <c r="I39" i="5"/>
  <c r="I46" i="10"/>
  <c r="I47" i="10"/>
  <c r="I45" i="10"/>
  <c r="HB64" i="1"/>
  <c r="L47" i="5" a="1"/>
  <c r="L47" i="5" s="1"/>
  <c r="M47" i="5" s="1"/>
  <c r="L53" i="5" a="1"/>
  <c r="L53" i="5" s="1"/>
  <c r="M53" i="5" s="1"/>
  <c r="L24" i="5" a="1"/>
  <c r="L24" i="5" s="1"/>
  <c r="L15" i="5" a="1"/>
  <c r="L15" i="5" s="1"/>
  <c r="L34" i="5" a="1"/>
  <c r="L34" i="5" s="1"/>
  <c r="M34" i="5" s="1"/>
  <c r="L42" i="5" a="1"/>
  <c r="L42" i="5" s="1"/>
  <c r="M42" i="5" s="1"/>
  <c r="L18" i="5" a="1"/>
  <c r="L18" i="5" s="1"/>
  <c r="L22" i="5" a="1"/>
  <c r="L22" i="5" s="1"/>
  <c r="L24" i="10" a="1"/>
  <c r="L24" i="10" s="1"/>
  <c r="M24" i="10" s="1"/>
  <c r="L43" i="10" a="1"/>
  <c r="L43" i="10" s="1"/>
  <c r="M43" i="10" s="1"/>
  <c r="L44" i="10" a="1"/>
  <c r="L44" i="10" s="1"/>
  <c r="M44" i="10" s="1"/>
  <c r="L28" i="10" a="1"/>
  <c r="L28" i="10" s="1"/>
  <c r="M28" i="10" s="1"/>
  <c r="M23" i="5"/>
  <c r="I45" i="5"/>
  <c r="I47" i="5"/>
  <c r="I46" i="5"/>
  <c r="L50" i="5" a="1"/>
  <c r="L50" i="5" s="1"/>
  <c r="M50" i="5" s="1"/>
  <c r="L46" i="5" a="1"/>
  <c r="L46" i="5" s="1"/>
  <c r="M46" i="5" s="1"/>
  <c r="L52" i="5" a="1"/>
  <c r="L52" i="5" s="1"/>
  <c r="M52" i="5" s="1"/>
  <c r="L13" i="5" a="1"/>
  <c r="L13" i="5" s="1"/>
  <c r="L44" i="5" a="1"/>
  <c r="L44" i="5" s="1"/>
  <c r="M44" i="5" s="1"/>
  <c r="L29" i="10" a="1"/>
  <c r="L29" i="10" s="1"/>
  <c r="M29" i="10" s="1"/>
  <c r="L19" i="5" a="1"/>
  <c r="L19" i="5" s="1"/>
  <c r="L40" i="10" a="1"/>
  <c r="L40" i="10" s="1"/>
  <c r="M40" i="10" s="1"/>
  <c r="L57" i="10" a="1"/>
  <c r="L57" i="10" s="1"/>
  <c r="M57" i="10" s="1"/>
  <c r="L48" i="5" a="1"/>
  <c r="L48" i="5" s="1"/>
  <c r="M48" i="5" s="1"/>
  <c r="L13" i="10" a="1"/>
  <c r="L13" i="10" s="1"/>
  <c r="M13" i="10" s="1"/>
  <c r="L53" i="10" a="1"/>
  <c r="L53" i="10" s="1"/>
  <c r="M53" i="10" s="1"/>
  <c r="L35" i="5" a="1"/>
  <c r="L35" i="5" s="1"/>
  <c r="M35" i="5" s="1"/>
  <c r="L27" i="5" a="1"/>
  <c r="L27" i="5" s="1"/>
  <c r="L16" i="5" a="1"/>
  <c r="L16" i="5" s="1"/>
  <c r="L33" i="5" a="1"/>
  <c r="L33" i="5" s="1"/>
  <c r="M33" i="5" s="1"/>
  <c r="L54" i="5" a="1"/>
  <c r="L54" i="5" s="1"/>
  <c r="M54" i="5" s="1"/>
  <c r="L12" i="5" a="1"/>
  <c r="L12" i="5" s="1"/>
  <c r="L20" i="5" a="1"/>
  <c r="L20" i="5" s="1"/>
  <c r="L59" i="10" a="1"/>
  <c r="L59" i="10" s="1"/>
  <c r="M59" i="10" s="1"/>
  <c r="L36" i="10" a="1"/>
  <c r="L36" i="10" s="1"/>
  <c r="M36" i="10" s="1"/>
  <c r="L32" i="10" a="1"/>
  <c r="L32" i="10" s="1"/>
  <c r="M32" i="10" s="1"/>
  <c r="L26" i="10" a="1"/>
  <c r="L26" i="10" s="1"/>
  <c r="M26" i="10" s="1"/>
  <c r="L45" i="10" a="1"/>
  <c r="L45" i="10" s="1"/>
  <c r="M45" i="10" s="1"/>
  <c r="I44" i="10"/>
  <c r="I42" i="10"/>
  <c r="I43" i="10"/>
  <c r="L30" i="5" a="1"/>
  <c r="L30" i="5" s="1"/>
  <c r="M30" i="5" s="1"/>
  <c r="L50" i="10" a="1"/>
  <c r="L50" i="10" s="1"/>
  <c r="M50" i="10" s="1"/>
  <c r="L40" i="5" a="1"/>
  <c r="L40" i="5" s="1"/>
  <c r="M40" i="5" s="1"/>
  <c r="L21" i="10" a="1"/>
  <c r="L21" i="10" s="1"/>
  <c r="M21" i="10" s="1"/>
  <c r="L12" i="10" a="1"/>
  <c r="L12" i="10" s="1"/>
  <c r="M12" i="10" s="1"/>
  <c r="L18" i="10" a="1"/>
  <c r="L18" i="10" s="1"/>
  <c r="M18" i="10" s="1"/>
  <c r="I32" i="10" s="1"/>
  <c r="L26" i="5" a="1"/>
  <c r="L26" i="5" s="1"/>
  <c r="L14" i="5" a="1"/>
  <c r="L14" i="5" s="1"/>
  <c r="L14" i="10" a="1"/>
  <c r="L14" i="10" s="1"/>
  <c r="M14" i="10" s="1"/>
  <c r="L20" i="10" a="1"/>
  <c r="L20" i="10" s="1"/>
  <c r="M20" i="10" s="1"/>
  <c r="L30" i="10" a="1"/>
  <c r="L30" i="10" s="1"/>
  <c r="M30" i="10" s="1"/>
  <c r="L34" i="10" a="1"/>
  <c r="L34" i="10" s="1"/>
  <c r="M34" i="10" s="1"/>
  <c r="L28" i="5" a="1"/>
  <c r="L28" i="5" s="1"/>
  <c r="L43" i="5" a="1"/>
  <c r="L43" i="5" s="1"/>
  <c r="M43" i="5" s="1"/>
  <c r="L32" i="5" a="1"/>
  <c r="L32" i="5" s="1"/>
  <c r="M32" i="5" s="1"/>
  <c r="L58" i="5" a="1"/>
  <c r="L58" i="5" s="1"/>
  <c r="M58" i="5" s="1"/>
  <c r="L37" i="5" a="1"/>
  <c r="L37" i="5" s="1"/>
  <c r="M37" i="5" s="1"/>
  <c r="L16" i="10" a="1"/>
  <c r="L16" i="10" s="1"/>
  <c r="M16" i="10" s="1"/>
  <c r="L55" i="5" a="1"/>
  <c r="L55" i="5" s="1"/>
  <c r="M55" i="5" s="1"/>
  <c r="L25" i="10" a="1"/>
  <c r="L25" i="10" s="1"/>
  <c r="M25" i="10" s="1"/>
  <c r="L35" i="10" a="1"/>
  <c r="L35" i="10" s="1"/>
  <c r="M35" i="10" s="1"/>
  <c r="L42" i="10" a="1"/>
  <c r="L42" i="10" s="1"/>
  <c r="M42" i="10" s="1"/>
  <c r="L47" i="10" a="1"/>
  <c r="L47" i="10" s="1"/>
  <c r="M47" i="10" s="1"/>
  <c r="L27" i="10" a="1"/>
  <c r="L27" i="10" s="1"/>
  <c r="M27" i="10" s="1"/>
  <c r="DW66" i="1"/>
  <c r="HE4" i="1"/>
  <c r="G4" i="4"/>
  <c r="G8" i="4"/>
  <c r="G5" i="4"/>
  <c r="AU9" i="1"/>
  <c r="AU11" i="1"/>
  <c r="AU14" i="1"/>
  <c r="AU16" i="1"/>
  <c r="AU10" i="1"/>
  <c r="AU15" i="1"/>
  <c r="AU12" i="1"/>
  <c r="AU18" i="1"/>
  <c r="AU17" i="1"/>
  <c r="AU13" i="1"/>
  <c r="AV6" i="1"/>
  <c r="AV57" i="1"/>
  <c r="AT62" i="1"/>
  <c r="AT60" i="1"/>
  <c r="AT63" i="1"/>
  <c r="AT65" i="1"/>
  <c r="AW2" i="1"/>
  <c r="AW1" i="1" a="1"/>
  <c r="AW1" i="1" s="1"/>
  <c r="AS58" i="1"/>
  <c r="AS59" i="1"/>
  <c r="AS64" i="1"/>
  <c r="AS66" i="1" s="1"/>
  <c r="FL64" i="1"/>
  <c r="FL66" i="1" s="1"/>
  <c r="FL58" i="1"/>
  <c r="FL59" i="1"/>
  <c r="DX64" i="1"/>
  <c r="DX66" i="1" s="1"/>
  <c r="CI64" i="1"/>
  <c r="HC63" i="1"/>
  <c r="HE11" i="1"/>
  <c r="HE14" i="1"/>
  <c r="HE13" i="1"/>
  <c r="HE12" i="1"/>
  <c r="HE10" i="1"/>
  <c r="HE9" i="1"/>
  <c r="HD16" i="1"/>
  <c r="HD9" i="1"/>
  <c r="HD13" i="1"/>
  <c r="HD11" i="1"/>
  <c r="HD15" i="1"/>
  <c r="HD14" i="1"/>
  <c r="HD10" i="1"/>
  <c r="HD12" i="1"/>
  <c r="HB66" i="1"/>
  <c r="HC60" i="1"/>
  <c r="HC62" i="1"/>
  <c r="HB58" i="1"/>
  <c r="HB59" i="1"/>
  <c r="FO6" i="1"/>
  <c r="FO57" i="1"/>
  <c r="FP2" i="1"/>
  <c r="FP6" i="1" s="1"/>
  <c r="FP1" i="1" a="1"/>
  <c r="FP1" i="1" s="1"/>
  <c r="FN16" i="1"/>
  <c r="FN13" i="1"/>
  <c r="FN14" i="1"/>
  <c r="FN9" i="1"/>
  <c r="FN10" i="1"/>
  <c r="FN11" i="1"/>
  <c r="FN15" i="1"/>
  <c r="FN17" i="1"/>
  <c r="FN12" i="1"/>
  <c r="FN18" i="1"/>
  <c r="FM59" i="1"/>
  <c r="FM58" i="1"/>
  <c r="FM64" i="1"/>
  <c r="FM66" i="1" s="1"/>
  <c r="EA2" i="1"/>
  <c r="EA6" i="1" s="1"/>
  <c r="EA1" i="1" a="1"/>
  <c r="EA1" i="1" s="1"/>
  <c r="DZ10" i="1"/>
  <c r="DZ11" i="1"/>
  <c r="DZ9" i="1"/>
  <c r="DZ17" i="1"/>
  <c r="DZ14" i="1"/>
  <c r="DZ15" i="1"/>
  <c r="DZ16" i="1"/>
  <c r="DZ13" i="1"/>
  <c r="DZ12" i="1"/>
  <c r="DY63" i="1"/>
  <c r="DY60" i="1"/>
  <c r="DY65" i="1" s="1"/>
  <c r="DY62" i="1"/>
  <c r="DX58" i="1"/>
  <c r="DX59" i="1"/>
  <c r="CL57" i="1"/>
  <c r="CL6" i="1"/>
  <c r="CK12" i="1"/>
  <c r="CK14" i="1"/>
  <c r="CK17" i="1"/>
  <c r="CK10" i="1"/>
  <c r="CK16" i="1"/>
  <c r="CK9" i="1"/>
  <c r="CK11" i="1"/>
  <c r="CK15" i="1"/>
  <c r="CK13" i="1"/>
  <c r="CI65" i="1"/>
  <c r="CI58" i="1"/>
  <c r="CI59" i="1"/>
  <c r="CJ60" i="1"/>
  <c r="CJ62" i="1"/>
  <c r="CJ63" i="1"/>
  <c r="M27" i="5" l="1"/>
  <c r="I59" i="5"/>
  <c r="I57" i="5"/>
  <c r="I58" i="5"/>
  <c r="M29" i="5"/>
  <c r="I65" i="5"/>
  <c r="I64" i="5"/>
  <c r="I63" i="5"/>
  <c r="I65" i="10"/>
  <c r="I64" i="10"/>
  <c r="I66" i="10"/>
  <c r="I22" i="10"/>
  <c r="I23" i="10"/>
  <c r="I18" i="10"/>
  <c r="I19" i="10"/>
  <c r="I21" i="10"/>
  <c r="I20" i="10"/>
  <c r="I71" i="10"/>
  <c r="I72" i="10"/>
  <c r="I70" i="10"/>
  <c r="I26" i="10"/>
  <c r="I33" i="10"/>
  <c r="I34" i="10"/>
  <c r="I35" i="10"/>
  <c r="I27" i="10"/>
  <c r="I36" i="10"/>
  <c r="I38" i="10"/>
  <c r="I37" i="10"/>
  <c r="I60" i="10"/>
  <c r="I59" i="10"/>
  <c r="I58" i="10"/>
  <c r="M14" i="5"/>
  <c r="I20" i="5"/>
  <c r="I18" i="5"/>
  <c r="I19" i="5"/>
  <c r="M13" i="5"/>
  <c r="I15" i="5"/>
  <c r="I17" i="5"/>
  <c r="I16" i="5"/>
  <c r="I63" i="10"/>
  <c r="I61" i="10"/>
  <c r="I62" i="10"/>
  <c r="I23" i="5"/>
  <c r="I22" i="5"/>
  <c r="I21" i="5"/>
  <c r="I30" i="10"/>
  <c r="M25" i="5"/>
  <c r="I52" i="5"/>
  <c r="I51" i="5"/>
  <c r="I53" i="5"/>
  <c r="I74" i="10"/>
  <c r="I75" i="10"/>
  <c r="I73" i="10"/>
  <c r="M26" i="5"/>
  <c r="I56" i="5"/>
  <c r="I55" i="5"/>
  <c r="I54" i="5"/>
  <c r="M20" i="5"/>
  <c r="I38" i="5"/>
  <c r="I36" i="5"/>
  <c r="I37" i="5"/>
  <c r="I15" i="10"/>
  <c r="I17" i="10"/>
  <c r="I16" i="10"/>
  <c r="M24" i="5"/>
  <c r="I50" i="5"/>
  <c r="I49" i="5"/>
  <c r="I48" i="5"/>
  <c r="I29" i="5"/>
  <c r="I28" i="5"/>
  <c r="I27" i="5"/>
  <c r="I25" i="10"/>
  <c r="I24" i="10"/>
  <c r="EA57" i="1"/>
  <c r="M12" i="5"/>
  <c r="I12" i="5"/>
  <c r="I13" i="5"/>
  <c r="I14" i="5"/>
  <c r="I84" i="10"/>
  <c r="I85" i="10"/>
  <c r="I86" i="10"/>
  <c r="I83" i="10"/>
  <c r="M28" i="5"/>
  <c r="I62" i="5"/>
  <c r="I61" i="5"/>
  <c r="I60" i="5"/>
  <c r="I12" i="10"/>
  <c r="I14" i="10"/>
  <c r="I13" i="10"/>
  <c r="I29" i="10"/>
  <c r="I31" i="10"/>
  <c r="I48" i="10"/>
  <c r="I51" i="10"/>
  <c r="I49" i="10"/>
  <c r="I50" i="10"/>
  <c r="I52" i="10"/>
  <c r="I54" i="10"/>
  <c r="I53" i="10"/>
  <c r="I82" i="10"/>
  <c r="I80" i="10"/>
  <c r="I81" i="10"/>
  <c r="I28" i="10"/>
  <c r="I41" i="10"/>
  <c r="I40" i="10"/>
  <c r="I39" i="10"/>
  <c r="M22" i="5"/>
  <c r="I43" i="5"/>
  <c r="I42" i="5"/>
  <c r="I44" i="5"/>
  <c r="I77" i="10"/>
  <c r="I78" i="10"/>
  <c r="I79" i="10"/>
  <c r="I76" i="10"/>
  <c r="I68" i="10"/>
  <c r="I67" i="10"/>
  <c r="I69" i="10"/>
  <c r="I56" i="10"/>
  <c r="I55" i="10"/>
  <c r="I57" i="10"/>
  <c r="M16" i="5"/>
  <c r="I26" i="5"/>
  <c r="I25" i="5"/>
  <c r="I24" i="5"/>
  <c r="M19" i="5"/>
  <c r="I34" i="5"/>
  <c r="I33" i="5"/>
  <c r="I35" i="5"/>
  <c r="M18" i="5"/>
  <c r="I31" i="5"/>
  <c r="I32" i="5"/>
  <c r="I30" i="5"/>
  <c r="DY64" i="1"/>
  <c r="HC64" i="1"/>
  <c r="AT58" i="1"/>
  <c r="AT59" i="1"/>
  <c r="AT64" i="1"/>
  <c r="AT66" i="1" s="1"/>
  <c r="AV10" i="1"/>
  <c r="AV9" i="1"/>
  <c r="AV13" i="1"/>
  <c r="AV16" i="1"/>
  <c r="AV17" i="1"/>
  <c r="AV12" i="1"/>
  <c r="AV11" i="1"/>
  <c r="AV15" i="1"/>
  <c r="AV14" i="1"/>
  <c r="FP57" i="1"/>
  <c r="FP12" i="1" s="1"/>
  <c r="AU63" i="1"/>
  <c r="AW6" i="1"/>
  <c r="AW57" i="1"/>
  <c r="AU60" i="1"/>
  <c r="AU65" i="1" s="1"/>
  <c r="AU62" i="1"/>
  <c r="DY66" i="1"/>
  <c r="CI66" i="1"/>
  <c r="CJ64" i="1"/>
  <c r="HE62" i="1"/>
  <c r="HE60" i="1"/>
  <c r="HE63" i="1"/>
  <c r="HE65" i="1"/>
  <c r="HD63" i="1"/>
  <c r="HC65" i="1"/>
  <c r="HC66" i="1" s="1"/>
  <c r="HC58" i="1"/>
  <c r="HC59" i="1"/>
  <c r="HD60" i="1"/>
  <c r="HD62" i="1"/>
  <c r="FP16" i="1"/>
  <c r="FP15" i="1"/>
  <c r="FP13" i="1"/>
  <c r="FN63" i="1"/>
  <c r="FO14" i="1"/>
  <c r="FO11" i="1"/>
  <c r="FO16" i="1"/>
  <c r="FO17" i="1"/>
  <c r="FO10" i="1"/>
  <c r="FO15" i="1"/>
  <c r="FO12" i="1"/>
  <c r="FO9" i="1"/>
  <c r="FO13" i="1"/>
  <c r="FN60" i="1"/>
  <c r="FN62" i="1"/>
  <c r="DZ62" i="1"/>
  <c r="DZ60" i="1"/>
  <c r="DZ65" i="1" s="1"/>
  <c r="DY58" i="1"/>
  <c r="DY59" i="1"/>
  <c r="EA9" i="1"/>
  <c r="EA15" i="1"/>
  <c r="EA14" i="1"/>
  <c r="EA13" i="1"/>
  <c r="EA11" i="1"/>
  <c r="EA10" i="1"/>
  <c r="EA12" i="1"/>
  <c r="EA16" i="1"/>
  <c r="DZ63" i="1"/>
  <c r="CK62" i="1"/>
  <c r="CK60" i="1"/>
  <c r="CK65" i="1" s="1"/>
  <c r="CJ59" i="1"/>
  <c r="CJ58" i="1"/>
  <c r="CK63" i="1"/>
  <c r="CJ65" i="1"/>
  <c r="CL15" i="1"/>
  <c r="CL14" i="1"/>
  <c r="CL11" i="1"/>
  <c r="CL13" i="1"/>
  <c r="CL12" i="1"/>
  <c r="CL9" i="1"/>
  <c r="CL16" i="1"/>
  <c r="CL10" i="1"/>
  <c r="FP11" i="1" l="1"/>
  <c r="AU64" i="1"/>
  <c r="AU66" i="1"/>
  <c r="FP9" i="1"/>
  <c r="AV63" i="1"/>
  <c r="AV62" i="1"/>
  <c r="AV64" i="1" s="1"/>
  <c r="AV60" i="1"/>
  <c r="FP10" i="1"/>
  <c r="FP60" i="1" s="1"/>
  <c r="AU58" i="1"/>
  <c r="AU59" i="1"/>
  <c r="FP14" i="1"/>
  <c r="FP63" i="1" s="1"/>
  <c r="AW13" i="1"/>
  <c r="AW16" i="1"/>
  <c r="AW10" i="1"/>
  <c r="AW11" i="1"/>
  <c r="AW14" i="1"/>
  <c r="AW15" i="1"/>
  <c r="AW9" i="1"/>
  <c r="AW12" i="1"/>
  <c r="CJ66" i="1"/>
  <c r="HD64" i="1"/>
  <c r="EA63" i="1"/>
  <c r="FN64" i="1"/>
  <c r="HD65" i="1"/>
  <c r="HD58" i="1"/>
  <c r="HD59" i="1"/>
  <c r="HE58" i="1"/>
  <c r="HE59" i="1"/>
  <c r="HE64" i="1"/>
  <c r="HE66" i="1" s="1"/>
  <c r="FO63" i="1"/>
  <c r="FN59" i="1"/>
  <c r="FN58" i="1"/>
  <c r="FO62" i="1"/>
  <c r="FO60" i="1"/>
  <c r="FN65" i="1"/>
  <c r="FN66" i="1" s="1"/>
  <c r="EA62" i="1"/>
  <c r="EA60" i="1"/>
  <c r="DZ58" i="1"/>
  <c r="DZ59" i="1"/>
  <c r="DZ64" i="1"/>
  <c r="DZ66" i="1" s="1"/>
  <c r="CL60" i="1"/>
  <c r="CL62" i="1"/>
  <c r="CL63" i="1"/>
  <c r="CK59" i="1"/>
  <c r="CK58" i="1"/>
  <c r="CK64" i="1"/>
  <c r="CK66" i="1" s="1"/>
  <c r="FP62" i="1" l="1"/>
  <c r="FO64" i="1"/>
  <c r="AW63" i="1"/>
  <c r="HD66" i="1"/>
  <c r="AV58" i="1"/>
  <c r="AV59" i="1"/>
  <c r="AV65" i="1"/>
  <c r="AV66" i="1" s="1"/>
  <c r="AW62" i="1"/>
  <c r="AW64" i="1" s="1"/>
  <c r="AW60" i="1"/>
  <c r="EA64" i="1"/>
  <c r="FP64" i="1"/>
  <c r="FO65" i="1"/>
  <c r="FO66" i="1" s="1"/>
  <c r="FO59" i="1"/>
  <c r="FO58" i="1"/>
  <c r="FP65" i="1"/>
  <c r="FP66" i="1" s="1"/>
  <c r="FP59" i="1"/>
  <c r="FP58" i="1"/>
  <c r="EA65" i="1"/>
  <c r="EA66" i="1" s="1"/>
  <c r="EA58" i="1"/>
  <c r="EA59" i="1"/>
  <c r="CL64" i="1"/>
  <c r="CL65" i="1"/>
  <c r="CL58" i="1"/>
  <c r="CL59" i="1"/>
  <c r="AW65" i="1" l="1"/>
  <c r="AW66" i="1" s="1"/>
  <c r="AW59" i="1"/>
  <c r="AW58" i="1"/>
  <c r="CL6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lpc</author>
  </authors>
  <commentList>
    <comment ref="D6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lpc:</t>
        </r>
        <r>
          <rPr>
            <sz val="9"/>
            <color indexed="81"/>
            <rFont val="Tahoma"/>
            <family val="2"/>
            <charset val="238"/>
          </rPr>
          <t xml:space="preserve">
při stejném počtu týmů v kategorii je to poměr celkových účastníků turnaje 2kového a 3kového
</t>
        </r>
      </text>
    </comment>
    <comment ref="D7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lpc:</t>
        </r>
        <r>
          <rPr>
            <sz val="9"/>
            <color indexed="81"/>
            <rFont val="Tahoma"/>
            <family val="2"/>
            <charset val="238"/>
          </rPr>
          <t xml:space="preserve">
při stejném počtu týmů v kategorii je to poměr celkových účastníků turnaje 2kového a 3kového
</t>
        </r>
      </text>
    </comment>
    <comment ref="D8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38"/>
          </rPr>
          <t>lpc:</t>
        </r>
        <r>
          <rPr>
            <sz val="9"/>
            <color indexed="81"/>
            <rFont val="Tahoma"/>
            <family val="2"/>
            <charset val="238"/>
          </rPr>
          <t xml:space="preserve">
při stejném počtu týmů v kategorii je to poměr celkových účastníků turnaje 2kového a 3kového
</t>
        </r>
      </text>
    </comment>
    <comment ref="D9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38"/>
          </rPr>
          <t>lpc:</t>
        </r>
        <r>
          <rPr>
            <sz val="9"/>
            <color indexed="81"/>
            <rFont val="Tahoma"/>
            <family val="2"/>
            <charset val="238"/>
          </rPr>
          <t xml:space="preserve">
při stejném počtu týmů v kategorii je to poměr celkových účastníků turnaje 2kového a 3kového
</t>
        </r>
      </text>
    </comment>
    <comment ref="D10" authorId="0" shapeId="0" xr:uid="{00000000-0006-0000-0100-000005000000}">
      <text>
        <r>
          <rPr>
            <b/>
            <sz val="9"/>
            <color indexed="81"/>
            <rFont val="Tahoma"/>
            <family val="2"/>
            <charset val="238"/>
          </rPr>
          <t>lpc:</t>
        </r>
        <r>
          <rPr>
            <sz val="9"/>
            <color indexed="81"/>
            <rFont val="Tahoma"/>
            <family val="2"/>
            <charset val="238"/>
          </rPr>
          <t xml:space="preserve">
při stejném počtu týmů v kategorii je to poměr celkových účastníků turnaje 2kového a 3kového
</t>
        </r>
      </text>
    </comment>
    <comment ref="D11" authorId="0" shapeId="0" xr:uid="{00000000-0006-0000-0100-000006000000}">
      <text>
        <r>
          <rPr>
            <b/>
            <sz val="9"/>
            <color indexed="81"/>
            <rFont val="Tahoma"/>
            <family val="2"/>
            <charset val="238"/>
          </rPr>
          <t>lpc:</t>
        </r>
        <r>
          <rPr>
            <sz val="9"/>
            <color indexed="81"/>
            <rFont val="Tahoma"/>
            <family val="2"/>
            <charset val="238"/>
          </rPr>
          <t xml:space="preserve">
při stejném počtu týmů v kategorii je to poměr celkových účastníků turnaje 2kového a 3kového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<sst xmlns="http://schemas.openxmlformats.org/spreadsheetml/2006/main" count="970" uniqueCount="473">
  <si>
    <t>Rang</t>
  </si>
  <si>
    <t>Faktor</t>
  </si>
  <si>
    <t>AT</t>
  </si>
  <si>
    <t>1kategorie 16+</t>
  </si>
  <si>
    <t>1kategorie 8+</t>
  </si>
  <si>
    <t>min počet hráčů</t>
  </si>
  <si>
    <t>faktor turnaje</t>
  </si>
  <si>
    <t>celkem hráčů</t>
  </si>
  <si>
    <t>průměrně bodů na tým</t>
  </si>
  <si>
    <t>průměrně bodů na hráče</t>
  </si>
  <si>
    <t>počet týmů (max 48)</t>
  </si>
  <si>
    <t>suma tým na bedně</t>
  </si>
  <si>
    <t>suma ostatní týmy</t>
  </si>
  <si>
    <t>Grand Slam (128S)</t>
  </si>
  <si>
    <t>Grand Slam (64D)</t>
  </si>
  <si>
    <t>–</t>
  </si>
  <si>
    <t>ATP World Tour Finals (8S/8D)</t>
  </si>
  <si>
    <r>
      <t xml:space="preserve">1500 </t>
    </r>
    <r>
      <rPr>
        <sz val="7.5"/>
        <color theme="1"/>
        <rFont val="Calibri"/>
        <family val="2"/>
        <charset val="238"/>
        <scheme val="minor"/>
      </rPr>
      <t>(max)</t>
    </r>
  </si>
  <si>
    <r>
      <t xml:space="preserve">1100 </t>
    </r>
    <r>
      <rPr>
        <sz val="7.5"/>
        <color theme="1"/>
        <rFont val="Calibri"/>
        <family val="2"/>
        <charset val="238"/>
        <scheme val="minor"/>
      </rPr>
      <t>(min)</t>
    </r>
  </si>
  <si>
    <r>
      <t xml:space="preserve">1000 </t>
    </r>
    <r>
      <rPr>
        <sz val="7.5"/>
        <color theme="1"/>
        <rFont val="Calibri"/>
        <family val="2"/>
        <charset val="238"/>
        <scheme val="minor"/>
      </rPr>
      <t>(max)</t>
    </r>
  </si>
  <si>
    <r>
      <t xml:space="preserve">600 </t>
    </r>
    <r>
      <rPr>
        <sz val="7.5"/>
        <color theme="1"/>
        <rFont val="Calibri"/>
        <family val="2"/>
        <charset val="238"/>
        <scheme val="minor"/>
      </rPr>
      <t>(min)</t>
    </r>
  </si>
  <si>
    <r>
      <t xml:space="preserve">600 </t>
    </r>
    <r>
      <rPr>
        <sz val="7.5"/>
        <color theme="1"/>
        <rFont val="Calibri"/>
        <family val="2"/>
        <charset val="238"/>
        <scheme val="minor"/>
      </rPr>
      <t>(max)</t>
    </r>
  </si>
  <si>
    <r>
      <t xml:space="preserve">200 </t>
    </r>
    <r>
      <rPr>
        <sz val="7.5"/>
        <color theme="1"/>
        <rFont val="Calibri"/>
        <family val="2"/>
        <charset val="238"/>
        <scheme val="minor"/>
      </rPr>
      <t>(min)</t>
    </r>
  </si>
  <si>
    <t>200 za každou výhru v základní skupině,</t>
  </si>
  <si>
    <t>+400 za výhru v semifinále, +500 za výhru ve finále.</t>
  </si>
  <si>
    <t>ATP World Tour Masters 1000 (96S)</t>
  </si>
  <si>
    <t>ATP World Tour Masters 1000 (56S/48S)</t>
  </si>
  <si>
    <t>ATP World Tour Masters 1000 (32D/24D)</t>
  </si>
  <si>
    <t>ATP World Tour 500 (48S)</t>
  </si>
  <si>
    <t>ATP World Tour 500 (32S)</t>
  </si>
  <si>
    <t>bodů celkem</t>
  </si>
  <si>
    <t>diff</t>
  </si>
  <si>
    <t>1kategorie 32+</t>
  </si>
  <si>
    <t>počet hráčů</t>
  </si>
  <si>
    <t>kateg+velikost</t>
  </si>
  <si>
    <t>2kategorie 32+</t>
  </si>
  <si>
    <t>2kategorie 16+</t>
  </si>
  <si>
    <t>2kategorie 8+</t>
  </si>
  <si>
    <t>MCR</t>
  </si>
  <si>
    <t>1K3_32</t>
  </si>
  <si>
    <t>1K3_16</t>
  </si>
  <si>
    <t>1K3_8</t>
  </si>
  <si>
    <t>1K2_32</t>
  </si>
  <si>
    <t>1K2_16</t>
  </si>
  <si>
    <t>1K2_8</t>
  </si>
  <si>
    <t>2K3_32</t>
  </si>
  <si>
    <t>2K3_16</t>
  </si>
  <si>
    <t>2K3_8</t>
  </si>
  <si>
    <t>2K2_32</t>
  </si>
  <si>
    <t>2K2_16</t>
  </si>
  <si>
    <t>2K2_8</t>
  </si>
  <si>
    <t>kod turnaje</t>
  </si>
  <si>
    <t>kod</t>
  </si>
  <si>
    <t>pořadí v turnaji</t>
  </si>
  <si>
    <t>body (koeficient se násobí počtem týmů</t>
  </si>
  <si>
    <t xml:space="preserve">bedna </t>
  </si>
  <si>
    <t>ostatní</t>
  </si>
  <si>
    <t>email</t>
  </si>
  <si>
    <t>body jednotlivce</t>
  </si>
  <si>
    <t>platnost</t>
  </si>
  <si>
    <t>hráč (příjmení, jméno)</t>
  </si>
  <si>
    <t>datum konání</t>
  </si>
  <si>
    <t>zápis výsledků kubbového turnaje</t>
  </si>
  <si>
    <t>kod kategorie</t>
  </si>
  <si>
    <t>celkem rozdělených bodů</t>
  </si>
  <si>
    <t>1M</t>
  </si>
  <si>
    <t>2M</t>
  </si>
  <si>
    <t>3M</t>
  </si>
  <si>
    <t>5-8 vuci všem</t>
  </si>
  <si>
    <t>ostatní vůci všem</t>
  </si>
  <si>
    <t>body (koeficient se násobí počtem definovaných bodů na turnaj)</t>
  </si>
  <si>
    <t xml:space="preserve">celkem definovaných </t>
  </si>
  <si>
    <t>koef(1-4/všechny body)</t>
  </si>
  <si>
    <t>MCR_48</t>
  </si>
  <si>
    <t>MCR_47</t>
  </si>
  <si>
    <t>MCR_46</t>
  </si>
  <si>
    <t>MCR_45</t>
  </si>
  <si>
    <t>MCR_44</t>
  </si>
  <si>
    <t>MCR_43</t>
  </si>
  <si>
    <t>MCR_42</t>
  </si>
  <si>
    <t>MCR_41</t>
  </si>
  <si>
    <t>MCR_40</t>
  </si>
  <si>
    <t>MCR_39</t>
  </si>
  <si>
    <t>MCR_38</t>
  </si>
  <si>
    <t>MCR_37</t>
  </si>
  <si>
    <t>MCR_36</t>
  </si>
  <si>
    <t>MCR_35</t>
  </si>
  <si>
    <t>MCR_34</t>
  </si>
  <si>
    <t>MCR_33</t>
  </si>
  <si>
    <t>MCR_32</t>
  </si>
  <si>
    <t>MCR_31</t>
  </si>
  <si>
    <t>MCR_30</t>
  </si>
  <si>
    <t>MCR_29</t>
  </si>
  <si>
    <t>MCR_28</t>
  </si>
  <si>
    <t>MCR_27</t>
  </si>
  <si>
    <t>MCR_26</t>
  </si>
  <si>
    <t>MCR_25</t>
  </si>
  <si>
    <t>MCR_24</t>
  </si>
  <si>
    <t>MCR_23</t>
  </si>
  <si>
    <t>MCR_22</t>
  </si>
  <si>
    <t>MCR_21</t>
  </si>
  <si>
    <t>MCR_20</t>
  </si>
  <si>
    <t>MCR_19</t>
  </si>
  <si>
    <t>MCR_18</t>
  </si>
  <si>
    <t>MCR_17</t>
  </si>
  <si>
    <t>MCR_16</t>
  </si>
  <si>
    <t>MCR_15</t>
  </si>
  <si>
    <t>MCR_14</t>
  </si>
  <si>
    <t>MCR_13</t>
  </si>
  <si>
    <t>MCR_12</t>
  </si>
  <si>
    <t>MCR_11</t>
  </si>
  <si>
    <t>MCR_10</t>
  </si>
  <si>
    <t>MCR_9</t>
  </si>
  <si>
    <t>MCR_8</t>
  </si>
  <si>
    <t>1K3_48</t>
  </si>
  <si>
    <t>1K3_47</t>
  </si>
  <si>
    <t>1K3_46</t>
  </si>
  <si>
    <t>1K3_45</t>
  </si>
  <si>
    <t>1K3_44</t>
  </si>
  <si>
    <t>1K3_43</t>
  </si>
  <si>
    <t>1K3_42</t>
  </si>
  <si>
    <t>1K3_41</t>
  </si>
  <si>
    <t>1K3_40</t>
  </si>
  <si>
    <t>1K3_39</t>
  </si>
  <si>
    <t>1K3_38</t>
  </si>
  <si>
    <t>1K3_37</t>
  </si>
  <si>
    <t>1K3_36</t>
  </si>
  <si>
    <t>1K3_35</t>
  </si>
  <si>
    <t>1K3_34</t>
  </si>
  <si>
    <t>1K3_33</t>
  </si>
  <si>
    <t>1K3_31</t>
  </si>
  <si>
    <t>1K3_30</t>
  </si>
  <si>
    <t>1K3_29</t>
  </si>
  <si>
    <t>1K3_28</t>
  </si>
  <si>
    <t>1K3_27</t>
  </si>
  <si>
    <t>1K3_26</t>
  </si>
  <si>
    <t>1K3_25</t>
  </si>
  <si>
    <t>1K3_24</t>
  </si>
  <si>
    <t>1K3_23</t>
  </si>
  <si>
    <t>1K3_22</t>
  </si>
  <si>
    <t>1K3_21</t>
  </si>
  <si>
    <t>1K3_20</t>
  </si>
  <si>
    <t>1K3_19</t>
  </si>
  <si>
    <t>1K3_18</t>
  </si>
  <si>
    <t>1K3_17</t>
  </si>
  <si>
    <t>1K3_15</t>
  </si>
  <si>
    <t>1K3_14</t>
  </si>
  <si>
    <t>1K3_13</t>
  </si>
  <si>
    <t>1K3_12</t>
  </si>
  <si>
    <t>1K3_11</t>
  </si>
  <si>
    <t>1K3_10</t>
  </si>
  <si>
    <t>1K3_9</t>
  </si>
  <si>
    <t>1K2_48</t>
  </si>
  <si>
    <t>1K2_47</t>
  </si>
  <si>
    <t>1K2_46</t>
  </si>
  <si>
    <t>1K2_45</t>
  </si>
  <si>
    <t>1K2_44</t>
  </si>
  <si>
    <t>1K2_43</t>
  </si>
  <si>
    <t>1K2_42</t>
  </si>
  <si>
    <t>1K2_41</t>
  </si>
  <si>
    <t>1K2_40</t>
  </si>
  <si>
    <t>1K2_39</t>
  </si>
  <si>
    <t>1K2_38</t>
  </si>
  <si>
    <t>1K2_37</t>
  </si>
  <si>
    <t>1K2_36</t>
  </si>
  <si>
    <t>1K2_35</t>
  </si>
  <si>
    <t>1K2_34</t>
  </si>
  <si>
    <t>1K2_33</t>
  </si>
  <si>
    <t>1K2_31</t>
  </si>
  <si>
    <t>1K2_30</t>
  </si>
  <si>
    <t>1K2_29</t>
  </si>
  <si>
    <t>1K2_28</t>
  </si>
  <si>
    <t>1K2_27</t>
  </si>
  <si>
    <t>1K2_26</t>
  </si>
  <si>
    <t>1K2_25</t>
  </si>
  <si>
    <t>1K2_24</t>
  </si>
  <si>
    <t>1K2_23</t>
  </si>
  <si>
    <t>1K2_22</t>
  </si>
  <si>
    <t>1K2_21</t>
  </si>
  <si>
    <t>1K2_20</t>
  </si>
  <si>
    <t>1K2_19</t>
  </si>
  <si>
    <t>1K2_18</t>
  </si>
  <si>
    <t>1K2_17</t>
  </si>
  <si>
    <t>1K2_15</t>
  </si>
  <si>
    <t>1K2_14</t>
  </si>
  <si>
    <t>1K2_13</t>
  </si>
  <si>
    <t>1K2_12</t>
  </si>
  <si>
    <t>1K2_11</t>
  </si>
  <si>
    <t>1K2_10</t>
  </si>
  <si>
    <t>1K2_9</t>
  </si>
  <si>
    <t>2K3_48</t>
  </si>
  <si>
    <t>2K3_31</t>
  </si>
  <si>
    <t>2K3_15</t>
  </si>
  <si>
    <t>2K2_48</t>
  </si>
  <si>
    <t>2K2_31</t>
  </si>
  <si>
    <t>2K2_15</t>
  </si>
  <si>
    <t>sloupec</t>
  </si>
  <si>
    <r>
      <t xml:space="preserve">autor: Lukáš Pechanec </t>
    </r>
    <r>
      <rPr>
        <sz val="11"/>
        <color theme="1"/>
        <rFont val="Calibri"/>
        <family val="2"/>
        <charset val="238"/>
      </rPr>
      <t>©</t>
    </r>
  </si>
  <si>
    <t>v pripade umisteni zeny ve smisenem MR jednotlivcu, by se pocitalo jen jedno MR jednotlivců</t>
  </si>
  <si>
    <t>přezdívka</t>
  </si>
  <si>
    <t>MCRJ_48</t>
  </si>
  <si>
    <t>Mistovství CR 3jek</t>
  </si>
  <si>
    <t>MCR jednotlivců</t>
  </si>
  <si>
    <t>MCRJ</t>
  </si>
  <si>
    <t>2kovy turnaj s 6kol PC</t>
  </si>
  <si>
    <t>3jkový tujnaj s min 6kol PC</t>
  </si>
  <si>
    <t>3kový turnaj se základními skupinami</t>
  </si>
  <si>
    <t>2kový turnaj se základními skupinami</t>
  </si>
  <si>
    <t>cca počet</t>
  </si>
  <si>
    <t>asi nevyužijeme</t>
  </si>
  <si>
    <t>hráč 1</t>
  </si>
  <si>
    <t>vocas</t>
  </si>
  <si>
    <t>důchodce</t>
  </si>
  <si>
    <t>Lukáš Pechanec</t>
  </si>
  <si>
    <t>Stanislav Kohoutek</t>
  </si>
  <si>
    <t>kněžna</t>
  </si>
  <si>
    <t>kategorie Turnaje</t>
  </si>
  <si>
    <t>MCJ_47</t>
  </si>
  <si>
    <t>MCJ_46</t>
  </si>
  <si>
    <t>MCJ_45</t>
  </si>
  <si>
    <t>MCJ_44</t>
  </si>
  <si>
    <t>MCJ_43</t>
  </si>
  <si>
    <t>MCJ_42</t>
  </si>
  <si>
    <t>MCJ_41</t>
  </si>
  <si>
    <t>MCJ_40</t>
  </si>
  <si>
    <t>MCJ_39</t>
  </si>
  <si>
    <t>MCJ_38</t>
  </si>
  <si>
    <t>MCJ_37</t>
  </si>
  <si>
    <t>MCJ_36</t>
  </si>
  <si>
    <t>MCJ_35</t>
  </si>
  <si>
    <t>MCJ_34</t>
  </si>
  <si>
    <t>MCJ_33</t>
  </si>
  <si>
    <t>MCJ_32</t>
  </si>
  <si>
    <t>MCJ_31</t>
  </si>
  <si>
    <t>MCJ_30</t>
  </si>
  <si>
    <t>MCJ_29</t>
  </si>
  <si>
    <t>MCJ_28</t>
  </si>
  <si>
    <t>MCJ_27</t>
  </si>
  <si>
    <t>MCJ_26</t>
  </si>
  <si>
    <t>MCJ_25</t>
  </si>
  <si>
    <t>MCJ_24</t>
  </si>
  <si>
    <t>MCJ_23</t>
  </si>
  <si>
    <t>MCJ_22</t>
  </si>
  <si>
    <t>MCJ_21</t>
  </si>
  <si>
    <t>MCJ_20</t>
  </si>
  <si>
    <t>MCJ_19</t>
  </si>
  <si>
    <t>MCJ_18</t>
  </si>
  <si>
    <t>MCJ_17</t>
  </si>
  <si>
    <t>MCJ_16</t>
  </si>
  <si>
    <t>MCJ_15</t>
  </si>
  <si>
    <t>MCJ_14</t>
  </si>
  <si>
    <t>MCJ_13</t>
  </si>
  <si>
    <t>MCJ_12</t>
  </si>
  <si>
    <t>MCJ_11</t>
  </si>
  <si>
    <t>MCJ_10</t>
  </si>
  <si>
    <t>MCJ_9</t>
  </si>
  <si>
    <t>MCJ_8</t>
  </si>
  <si>
    <t>FINAL kategorie TABULKA</t>
  </si>
  <si>
    <t>kačka</t>
  </si>
  <si>
    <t>platnost bodů ve dnech zpětně</t>
  </si>
  <si>
    <t>aktuální datum</t>
  </si>
  <si>
    <t>Popisky řádků</t>
  </si>
  <si>
    <t>Celkový součet</t>
  </si>
  <si>
    <t>Součet z body jednotlivce</t>
  </si>
  <si>
    <t>po doplnění nutno aktualizovat tabulku v listu zebriceTABLE</t>
  </si>
  <si>
    <t>klikni pravym do tabulky a dej obnovit!!!</t>
  </si>
  <si>
    <t>Kategorie</t>
  </si>
  <si>
    <t>MČR 1vs1</t>
  </si>
  <si>
    <t>MČR 3vs3</t>
  </si>
  <si>
    <t>hráči</t>
  </si>
  <si>
    <t>2+</t>
  </si>
  <si>
    <t>3+</t>
  </si>
  <si>
    <t>týmy</t>
  </si>
  <si>
    <t>KUBB MASTER CUP</t>
  </si>
  <si>
    <t>HUSINEC KUBB OPEN</t>
  </si>
  <si>
    <t>RUDIMOV KUBB GRAND PRIX</t>
  </si>
  <si>
    <t>ŠTAMGAST CUP - jaro</t>
  </si>
  <si>
    <t>ŠTAMGAST CUP - léto</t>
  </si>
  <si>
    <t>HUSINECKÁ ŘEŽBA</t>
  </si>
  <si>
    <t>HLÁSNICE</t>
  </si>
  <si>
    <t>KÓD</t>
  </si>
  <si>
    <t>KMC</t>
  </si>
  <si>
    <t>HKO</t>
  </si>
  <si>
    <t>RKGP</t>
  </si>
  <si>
    <t>ŠCJ</t>
  </si>
  <si>
    <t>ŠCL</t>
  </si>
  <si>
    <t>PEJSKAR CUP</t>
  </si>
  <si>
    <t>HŘ</t>
  </si>
  <si>
    <t>PJC</t>
  </si>
  <si>
    <t>HLA</t>
  </si>
  <si>
    <t>KATEGORIE</t>
  </si>
  <si>
    <t>MCR1</t>
  </si>
  <si>
    <t>MCR3</t>
  </si>
  <si>
    <t>ID</t>
  </si>
  <si>
    <t>příjmení</t>
  </si>
  <si>
    <t>jméno</t>
  </si>
  <si>
    <t>telefon</t>
  </si>
  <si>
    <t>turnaj</t>
  </si>
  <si>
    <t>datum</t>
  </si>
  <si>
    <t>počet týmů</t>
  </si>
  <si>
    <t>kategorie</t>
  </si>
  <si>
    <t>koeficient</t>
  </si>
  <si>
    <t>kód turnaje</t>
  </si>
  <si>
    <t>vyber</t>
  </si>
  <si>
    <t>Kohoutek</t>
  </si>
  <si>
    <t>Stanislav</t>
  </si>
  <si>
    <t>Lukáš</t>
  </si>
  <si>
    <t>Luboš</t>
  </si>
  <si>
    <t>zadej</t>
  </si>
  <si>
    <t>body</t>
  </si>
  <si>
    <t>kódy turnajů</t>
  </si>
  <si>
    <t>Forst</t>
  </si>
  <si>
    <t>Petr</t>
  </si>
  <si>
    <t>Guču</t>
  </si>
  <si>
    <t>Velc</t>
  </si>
  <si>
    <t>Patrik</t>
  </si>
  <si>
    <t>Hajásek</t>
  </si>
  <si>
    <t>Souček</t>
  </si>
  <si>
    <t>Karel</t>
  </si>
  <si>
    <t>Karlos</t>
  </si>
  <si>
    <t>Martinec</t>
  </si>
  <si>
    <t>Josef</t>
  </si>
  <si>
    <t>Vlček</t>
  </si>
  <si>
    <t>David</t>
  </si>
  <si>
    <t>Hejnyš</t>
  </si>
  <si>
    <t>Milan</t>
  </si>
  <si>
    <t>Josef jr.</t>
  </si>
  <si>
    <t>Franc</t>
  </si>
  <si>
    <t>Poláček</t>
  </si>
  <si>
    <t>Dominik</t>
  </si>
  <si>
    <t>Sychrovský</t>
  </si>
  <si>
    <t>Pavel</t>
  </si>
  <si>
    <t>Ježek</t>
  </si>
  <si>
    <t>Radek</t>
  </si>
  <si>
    <t>Šefc</t>
  </si>
  <si>
    <t>Vlastík</t>
  </si>
  <si>
    <t>Semerák</t>
  </si>
  <si>
    <t>Jiří</t>
  </si>
  <si>
    <t>Khýr</t>
  </si>
  <si>
    <t>Rýdlo</t>
  </si>
  <si>
    <t>Martin</t>
  </si>
  <si>
    <t>Kubeš</t>
  </si>
  <si>
    <t>Ondřej</t>
  </si>
  <si>
    <t>Ulip</t>
  </si>
  <si>
    <t>Viktor</t>
  </si>
  <si>
    <t>Slezák</t>
  </si>
  <si>
    <t>Svoboda</t>
  </si>
  <si>
    <t>Jan</t>
  </si>
  <si>
    <t>Jakub</t>
  </si>
  <si>
    <t>Kohoutková</t>
  </si>
  <si>
    <t>Jiřina</t>
  </si>
  <si>
    <t>Kratochvíl</t>
  </si>
  <si>
    <t>Radim</t>
  </si>
  <si>
    <t>Srbová</t>
  </si>
  <si>
    <t>Klára</t>
  </si>
  <si>
    <t>Srba</t>
  </si>
  <si>
    <t>Samo</t>
  </si>
  <si>
    <t>Onoto</t>
  </si>
  <si>
    <t>Hlisnivkovský</t>
  </si>
  <si>
    <t>Ivo</t>
  </si>
  <si>
    <t>Hošek</t>
  </si>
  <si>
    <t>Tarzan</t>
  </si>
  <si>
    <t>Řezníčková</t>
  </si>
  <si>
    <t>Eliška</t>
  </si>
  <si>
    <t>nehrála</t>
  </si>
  <si>
    <t>Michal</t>
  </si>
  <si>
    <t>Jirků</t>
  </si>
  <si>
    <t>Valášek</t>
  </si>
  <si>
    <t>Tadeáš</t>
  </si>
  <si>
    <t>Lučanik</t>
  </si>
  <si>
    <t>Kaněra</t>
  </si>
  <si>
    <t>Bernardová</t>
  </si>
  <si>
    <t>Markéta</t>
  </si>
  <si>
    <t>Obršál</t>
  </si>
  <si>
    <t>Barkoci</t>
  </si>
  <si>
    <t>Vavřín</t>
  </si>
  <si>
    <t>Plecháč</t>
  </si>
  <si>
    <t>Dušková</t>
  </si>
  <si>
    <t>Pavlína</t>
  </si>
  <si>
    <t>Kubešová</t>
  </si>
  <si>
    <t>Vlášková</t>
  </si>
  <si>
    <t>Aneta</t>
  </si>
  <si>
    <t>Bukáček</t>
  </si>
  <si>
    <t>Bukáčková</t>
  </si>
  <si>
    <t>Monika</t>
  </si>
  <si>
    <t>Kukačka</t>
  </si>
  <si>
    <t>Jiránková</t>
  </si>
  <si>
    <t>Jitka</t>
  </si>
  <si>
    <t>Králík</t>
  </si>
  <si>
    <t>Štefan</t>
  </si>
  <si>
    <t>Bělohlávková</t>
  </si>
  <si>
    <t>Jana</t>
  </si>
  <si>
    <t>Karel jr.</t>
  </si>
  <si>
    <t xml:space="preserve">Hančlová </t>
  </si>
  <si>
    <t>Lucie</t>
  </si>
  <si>
    <t>(prázdné)</t>
  </si>
  <si>
    <t>Databáze hráčů</t>
  </si>
  <si>
    <t>pomocné body</t>
  </si>
  <si>
    <t>pomocné pořadí</t>
  </si>
  <si>
    <t>pomocné body HKO</t>
  </si>
  <si>
    <t>---</t>
  </si>
  <si>
    <t>pořadí</t>
  </si>
  <si>
    <t xml:space="preserve">Srba </t>
  </si>
  <si>
    <t>Nosek</t>
  </si>
  <si>
    <t>Roman</t>
  </si>
  <si>
    <t>Svítil</t>
  </si>
  <si>
    <t>Röhrich</t>
  </si>
  <si>
    <t>Vajda</t>
  </si>
  <si>
    <t>Tomáš</t>
  </si>
  <si>
    <t>Holakovský</t>
  </si>
  <si>
    <t>Tomík</t>
  </si>
  <si>
    <t>Stanyny</t>
  </si>
  <si>
    <t>Bob</t>
  </si>
  <si>
    <t>Pajka</t>
  </si>
  <si>
    <t>Alfa</t>
  </si>
  <si>
    <t>Vlčák</t>
  </si>
  <si>
    <t>Holada</t>
  </si>
  <si>
    <t>František</t>
  </si>
  <si>
    <t>Fanda</t>
  </si>
  <si>
    <t>Laci</t>
  </si>
  <si>
    <t>Vlastimil ml.</t>
  </si>
  <si>
    <t>Kněžna</t>
  </si>
  <si>
    <t>Václav</t>
  </si>
  <si>
    <t>Zvěřina</t>
  </si>
  <si>
    <t>Krmelová</t>
  </si>
  <si>
    <t>Kateřina</t>
  </si>
  <si>
    <t>Jenšíková</t>
  </si>
  <si>
    <t>Hana</t>
  </si>
  <si>
    <t>Nováček</t>
  </si>
  <si>
    <t>Čech</t>
  </si>
  <si>
    <t>Cymbálová</t>
  </si>
  <si>
    <t>Marie</t>
  </si>
  <si>
    <t>Cymbál</t>
  </si>
  <si>
    <t>Ráž</t>
  </si>
  <si>
    <t>Jiránkvá</t>
  </si>
  <si>
    <t>Jeriová</t>
  </si>
  <si>
    <t xml:space="preserve">Králík </t>
  </si>
  <si>
    <t>Šolc</t>
  </si>
  <si>
    <t>Vojtěch</t>
  </si>
  <si>
    <t>Mach</t>
  </si>
  <si>
    <t>Urban</t>
  </si>
  <si>
    <t>Jiráň</t>
  </si>
  <si>
    <t>Vejrostová</t>
  </si>
  <si>
    <t>Natálie</t>
  </si>
  <si>
    <t>Veronika</t>
  </si>
  <si>
    <t>Lada</t>
  </si>
  <si>
    <t>Běloušek</t>
  </si>
  <si>
    <t>Zdeněk</t>
  </si>
  <si>
    <t>Mareček</t>
  </si>
  <si>
    <t>Kamil</t>
  </si>
  <si>
    <t>Dája</t>
  </si>
  <si>
    <t>Hermanová</t>
  </si>
  <si>
    <t>Pilchová</t>
  </si>
  <si>
    <t>Karin</t>
  </si>
  <si>
    <t>Langr</t>
  </si>
  <si>
    <t>Maršálek</t>
  </si>
  <si>
    <t xml:space="preserve">Franc </t>
  </si>
  <si>
    <t>Valchař</t>
  </si>
  <si>
    <t>Vaniš</t>
  </si>
  <si>
    <t>Vít</t>
  </si>
  <si>
    <t>Krška</t>
  </si>
  <si>
    <t>Vladimír</t>
  </si>
  <si>
    <t xml:space="preserve">Kršková </t>
  </si>
  <si>
    <t>Adam</t>
  </si>
  <si>
    <t xml:space="preserve">Bělohlávková </t>
  </si>
  <si>
    <t>Hančlová</t>
  </si>
  <si>
    <t>Škorňa</t>
  </si>
  <si>
    <t>Sovová</t>
  </si>
  <si>
    <t>Mašek</t>
  </si>
  <si>
    <t>Stefanovová</t>
  </si>
  <si>
    <t>BODY celkem</t>
  </si>
  <si>
    <t>POŘADÍ</t>
  </si>
  <si>
    <t>pro řazení podle ID, příjmení, jména, pořadí, bodů, atd. vyber šipkou v záhlaví tabulky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</si>
</sst>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000"/>
    <numFmt numFmtId="166" formatCode="000,000,00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.3"/>
      <color theme="1"/>
      <name val="Calibri"/>
      <family val="2"/>
      <charset val="238"/>
      <scheme val="minor"/>
    </font>
    <font>
      <sz val="7.5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3E6D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9E9E9"/>
        <bgColor indexed="64"/>
      </patternFill>
    </fill>
    <fill>
      <patternFill patternType="solid">
        <fgColor rgb="FFD4F1C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28">
    <xf numFmtId="0" fontId="0" fillId="0" borderId="0" xfId="0"/>
    <xf numFmtId="0" fontId="2" fillId="12" borderId="0" xfId="0" applyFont="1" applyFill="1" applyAlignment="1">
      <alignment wrapText="1"/>
    </xf>
    <xf numFmtId="0" fontId="4" fillId="12" borderId="0" xfId="1" applyFill="1" applyAlignment="1" applyProtection="1">
      <alignment wrapText="1"/>
    </xf>
    <xf numFmtId="0" fontId="2" fillId="13" borderId="0" xfId="0" applyFont="1" applyFill="1" applyAlignment="1">
      <alignment wrapText="1"/>
    </xf>
    <xf numFmtId="0" fontId="2" fillId="14" borderId="0" xfId="0" applyFont="1" applyFill="1" applyAlignment="1">
      <alignment wrapText="1"/>
    </xf>
    <xf numFmtId="0" fontId="4" fillId="14" borderId="0" xfId="1" applyFill="1" applyAlignment="1" applyProtection="1">
      <alignment wrapText="1"/>
    </xf>
    <xf numFmtId="0" fontId="2" fillId="15" borderId="0" xfId="0" applyFont="1" applyFill="1" applyAlignment="1">
      <alignment wrapText="1"/>
    </xf>
    <xf numFmtId="0" fontId="4" fillId="15" borderId="0" xfId="1" applyFill="1" applyAlignment="1" applyProtection="1">
      <alignment wrapText="1"/>
    </xf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0" fillId="16" borderId="0" xfId="0" applyFill="1"/>
    <xf numFmtId="0" fontId="0" fillId="11" borderId="0" xfId="0" applyFill="1"/>
    <xf numFmtId="0" fontId="0" fillId="18" borderId="0" xfId="0" applyFill="1"/>
    <xf numFmtId="0" fontId="0" fillId="18" borderId="1" xfId="0" applyFill="1" applyBorder="1"/>
    <xf numFmtId="14" fontId="0" fillId="18" borderId="1" xfId="0" applyNumberFormat="1" applyFill="1" applyBorder="1"/>
    <xf numFmtId="14" fontId="0" fillId="18" borderId="0" xfId="0" applyNumberFormat="1" applyFill="1"/>
    <xf numFmtId="10" fontId="0" fillId="11" borderId="0" xfId="0" applyNumberFormat="1" applyFill="1"/>
    <xf numFmtId="0" fontId="0" fillId="21" borderId="0" xfId="0" applyFill="1" applyAlignment="1">
      <alignment wrapText="1"/>
    </xf>
    <xf numFmtId="0" fontId="0" fillId="21" borderId="0" xfId="0" applyFill="1"/>
    <xf numFmtId="0" fontId="0" fillId="22" borderId="0" xfId="0" applyFill="1"/>
    <xf numFmtId="14" fontId="0" fillId="16" borderId="0" xfId="0" applyNumberFormat="1" applyFill="1"/>
    <xf numFmtId="0" fontId="0" fillId="0" borderId="0" xfId="0" pivotButton="1"/>
    <xf numFmtId="0" fontId="0" fillId="0" borderId="0" xfId="0" applyAlignment="1">
      <alignment horizontal="left"/>
    </xf>
    <xf numFmtId="0" fontId="0" fillId="16" borderId="0" xfId="0" applyFill="1" applyProtection="1">
      <protection locked="0"/>
    </xf>
    <xf numFmtId="0" fontId="7" fillId="18" borderId="31" xfId="0" applyFont="1" applyFill="1" applyBorder="1" applyProtection="1">
      <protection locked="0"/>
    </xf>
    <xf numFmtId="0" fontId="7" fillId="0" borderId="33" xfId="0" applyFont="1" applyBorder="1" applyProtection="1">
      <protection locked="0"/>
    </xf>
    <xf numFmtId="0" fontId="7" fillId="18" borderId="28" xfId="0" applyFont="1" applyFill="1" applyBorder="1" applyProtection="1">
      <protection locked="0"/>
    </xf>
    <xf numFmtId="0" fontId="7" fillId="18" borderId="33" xfId="0" applyFont="1" applyFill="1" applyBorder="1" applyProtection="1">
      <protection locked="0"/>
    </xf>
    <xf numFmtId="0" fontId="0" fillId="18" borderId="1" xfId="0" applyFill="1" applyBorder="1" applyProtection="1">
      <protection locked="0"/>
    </xf>
    <xf numFmtId="0" fontId="0" fillId="18" borderId="2" xfId="0" applyFill="1" applyBorder="1" applyProtection="1">
      <protection locked="0"/>
    </xf>
    <xf numFmtId="0" fontId="4" fillId="18" borderId="2" xfId="1" applyFill="1" applyBorder="1" applyAlignment="1" applyProtection="1">
      <protection locked="0"/>
    </xf>
    <xf numFmtId="0" fontId="0" fillId="18" borderId="8" xfId="0" applyFill="1" applyBorder="1" applyProtection="1">
      <protection locked="0"/>
    </xf>
    <xf numFmtId="14" fontId="0" fillId="18" borderId="9" xfId="0" applyNumberFormat="1" applyFill="1" applyBorder="1" applyProtection="1">
      <protection locked="0"/>
    </xf>
    <xf numFmtId="0" fontId="0" fillId="18" borderId="10" xfId="0" applyFill="1" applyBorder="1" applyProtection="1">
      <protection locked="0"/>
    </xf>
    <xf numFmtId="0" fontId="0" fillId="18" borderId="11" xfId="0" applyFill="1" applyBorder="1" applyProtection="1">
      <protection locked="0"/>
    </xf>
    <xf numFmtId="14" fontId="0" fillId="18" borderId="12" xfId="0" applyNumberFormat="1" applyFill="1" applyBorder="1" applyProtection="1">
      <protection locked="0"/>
    </xf>
    <xf numFmtId="165" fontId="0" fillId="0" borderId="35" xfId="0" applyNumberFormat="1" applyBorder="1" applyProtection="1">
      <protection locked="0"/>
    </xf>
    <xf numFmtId="0" fontId="0" fillId="18" borderId="5" xfId="0" applyFill="1" applyBorder="1" applyProtection="1">
      <protection locked="0"/>
    </xf>
    <xf numFmtId="0" fontId="0" fillId="18" borderId="6" xfId="0" applyFill="1" applyBorder="1" applyProtection="1">
      <protection locked="0"/>
    </xf>
    <xf numFmtId="14" fontId="0" fillId="18" borderId="7" xfId="0" applyNumberFormat="1" applyFill="1" applyBorder="1" applyProtection="1">
      <protection locked="0"/>
    </xf>
    <xf numFmtId="0" fontId="0" fillId="18" borderId="36" xfId="0" applyFill="1" applyBorder="1" applyProtection="1">
      <protection locked="0"/>
    </xf>
    <xf numFmtId="165" fontId="0" fillId="0" borderId="37" xfId="0" applyNumberFormat="1" applyBorder="1" applyProtection="1">
      <protection locked="0"/>
    </xf>
    <xf numFmtId="165" fontId="0" fillId="0" borderId="38" xfId="0" applyNumberFormat="1" applyBorder="1" applyProtection="1">
      <protection locked="0"/>
    </xf>
    <xf numFmtId="0" fontId="0" fillId="18" borderId="39" xfId="0" applyFill="1" applyBorder="1" applyProtection="1">
      <protection locked="0"/>
    </xf>
    <xf numFmtId="0" fontId="0" fillId="18" borderId="24" xfId="0" applyFill="1" applyBorder="1" applyAlignment="1" applyProtection="1">
      <alignment horizontal="center"/>
      <protection locked="0"/>
    </xf>
    <xf numFmtId="0" fontId="0" fillId="18" borderId="25" xfId="0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/>
      <protection locked="0"/>
    </xf>
    <xf numFmtId="0" fontId="0" fillId="0" borderId="44" xfId="0" applyBorder="1" applyAlignment="1" applyProtection="1">
      <alignment horizontal="center"/>
      <protection locked="0"/>
    </xf>
    <xf numFmtId="166" fontId="0" fillId="18" borderId="45" xfId="0" applyNumberFormat="1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1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0" fillId="0" borderId="5" xfId="0" applyBorder="1"/>
    <xf numFmtId="0" fontId="0" fillId="0" borderId="24" xfId="0" applyBorder="1"/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0" borderId="16" xfId="0" applyBorder="1"/>
    <xf numFmtId="0" fontId="0" fillId="0" borderId="26" xfId="0" applyBorder="1"/>
    <xf numFmtId="0" fontId="0" fillId="0" borderId="11" xfId="0" applyBorder="1"/>
    <xf numFmtId="0" fontId="0" fillId="0" borderId="12" xfId="0" applyBorder="1"/>
    <xf numFmtId="0" fontId="0" fillId="0" borderId="17" xfId="0" applyBorder="1"/>
    <xf numFmtId="0" fontId="0" fillId="0" borderId="19" xfId="0" applyBorder="1"/>
    <xf numFmtId="0" fontId="0" fillId="0" borderId="27" xfId="0" applyBorder="1"/>
    <xf numFmtId="0" fontId="0" fillId="0" borderId="18" xfId="0" applyBorder="1"/>
    <xf numFmtId="0" fontId="0" fillId="0" borderId="20" xfId="0" applyBorder="1"/>
    <xf numFmtId="0" fontId="0" fillId="0" borderId="8" xfId="0" applyBorder="1"/>
    <xf numFmtId="0" fontId="0" fillId="0" borderId="25" xfId="0" applyBorder="1"/>
    <xf numFmtId="0" fontId="0" fillId="0" borderId="9" xfId="0" applyBorder="1"/>
    <xf numFmtId="0" fontId="0" fillId="20" borderId="0" xfId="0" applyFill="1" applyAlignment="1" applyProtection="1">
      <alignment wrapText="1"/>
      <protection locked="0"/>
    </xf>
    <xf numFmtId="0" fontId="0" fillId="16" borderId="0" xfId="0" applyFill="1" applyAlignment="1">
      <alignment wrapText="1"/>
    </xf>
    <xf numFmtId="164" fontId="0" fillId="16" borderId="0" xfId="0" applyNumberFormat="1" applyFill="1" applyAlignment="1">
      <alignment wrapText="1"/>
    </xf>
    <xf numFmtId="0" fontId="0" fillId="7" borderId="0" xfId="0" applyFill="1" applyAlignment="1">
      <alignment wrapText="1"/>
    </xf>
    <xf numFmtId="0" fontId="0" fillId="20" borderId="0" xfId="0" applyFill="1" applyAlignment="1">
      <alignment wrapText="1"/>
    </xf>
    <xf numFmtId="0" fontId="0" fillId="19" borderId="0" xfId="0" applyFill="1" applyAlignment="1">
      <alignment wrapText="1"/>
    </xf>
    <xf numFmtId="0" fontId="0" fillId="4" borderId="0" xfId="0" applyFill="1"/>
    <xf numFmtId="0" fontId="0" fillId="16" borderId="0" xfId="0" applyFill="1" applyAlignment="1">
      <alignment horizontal="left" wrapText="1"/>
    </xf>
    <xf numFmtId="0" fontId="0" fillId="11" borderId="0" xfId="0" applyFill="1" applyAlignment="1">
      <alignment wrapText="1"/>
    </xf>
    <xf numFmtId="0" fontId="0" fillId="16" borderId="0" xfId="0" applyFill="1" applyAlignment="1">
      <alignment horizontal="right" wrapText="1"/>
    </xf>
    <xf numFmtId="0" fontId="0" fillId="19" borderId="0" xfId="0" applyFill="1" applyAlignment="1">
      <alignment horizontal="right" wrapText="1"/>
    </xf>
    <xf numFmtId="0" fontId="0" fillId="18" borderId="0" xfId="0" applyFill="1" applyAlignment="1">
      <alignment horizontal="right" wrapText="1"/>
    </xf>
    <xf numFmtId="164" fontId="0" fillId="17" borderId="0" xfId="0" applyNumberFormat="1" applyFill="1" applyAlignment="1">
      <alignment horizontal="left" wrapText="1"/>
    </xf>
    <xf numFmtId="0" fontId="0" fillId="5" borderId="0" xfId="0" applyFill="1" applyAlignment="1">
      <alignment wrapText="1"/>
    </xf>
    <xf numFmtId="1" fontId="0" fillId="9" borderId="0" xfId="0" applyNumberFormat="1" applyFill="1" applyAlignment="1">
      <alignment wrapText="1"/>
    </xf>
    <xf numFmtId="164" fontId="0" fillId="17" borderId="0" xfId="0" applyNumberFormat="1" applyFill="1"/>
    <xf numFmtId="0" fontId="0" fillId="5" borderId="0" xfId="0" applyFill="1"/>
    <xf numFmtId="0" fontId="0" fillId="2" borderId="0" xfId="0" applyFill="1" applyAlignment="1">
      <alignment horizontal="right" wrapText="1"/>
    </xf>
    <xf numFmtId="0" fontId="0" fillId="4" borderId="0" xfId="0" applyFill="1" applyAlignment="1">
      <alignment horizontal="right" wrapText="1"/>
    </xf>
    <xf numFmtId="0" fontId="0" fillId="6" borderId="0" xfId="0" applyFill="1" applyAlignment="1">
      <alignment horizontal="right" wrapText="1"/>
    </xf>
    <xf numFmtId="0" fontId="0" fillId="8" borderId="0" xfId="0" applyFill="1" applyAlignment="1">
      <alignment horizontal="right" wrapText="1"/>
    </xf>
    <xf numFmtId="0" fontId="0" fillId="10" borderId="0" xfId="0" applyFill="1" applyAlignment="1">
      <alignment horizontal="right" wrapText="1"/>
    </xf>
    <xf numFmtId="164" fontId="0" fillId="16" borderId="0" xfId="0" applyNumberFormat="1" applyFill="1"/>
    <xf numFmtId="0" fontId="0" fillId="3" borderId="0" xfId="0" applyFill="1"/>
    <xf numFmtId="0" fontId="0" fillId="10" borderId="0" xfId="0" applyFill="1"/>
    <xf numFmtId="1" fontId="0" fillId="10" borderId="0" xfId="0" applyNumberFormat="1" applyFill="1"/>
    <xf numFmtId="9" fontId="0" fillId="10" borderId="0" xfId="0" applyNumberFormat="1" applyFill="1"/>
    <xf numFmtId="1" fontId="0" fillId="16" borderId="0" xfId="0" applyNumberFormat="1" applyFill="1" applyAlignment="1">
      <alignment horizontal="left" wrapText="1"/>
    </xf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" xfId="0" applyBorder="1"/>
    <xf numFmtId="166" fontId="0" fillId="18" borderId="3" xfId="0" applyNumberFormat="1" applyFill="1" applyBorder="1" applyProtection="1">
      <protection locked="0"/>
    </xf>
    <xf numFmtId="0" fontId="0" fillId="18" borderId="26" xfId="0" applyFill="1" applyBorder="1" applyAlignment="1" applyProtection="1">
      <alignment horizontal="center"/>
      <protection locked="0"/>
    </xf>
    <xf numFmtId="166" fontId="0" fillId="18" borderId="16" xfId="0" applyNumberFormat="1" applyFill="1" applyBorder="1" applyProtection="1"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10" fillId="24" borderId="28" xfId="0" applyFont="1" applyFill="1" applyBorder="1" applyAlignment="1">
      <alignment horizontal="right"/>
    </xf>
    <xf numFmtId="0" fontId="10" fillId="24" borderId="30" xfId="0" applyFont="1" applyFill="1" applyBorder="1" applyAlignment="1">
      <alignment horizontal="left"/>
    </xf>
    <xf numFmtId="0" fontId="0" fillId="24" borderId="35" xfId="0" applyFill="1" applyBorder="1"/>
    <xf numFmtId="0" fontId="0" fillId="24" borderId="37" xfId="0" applyFill="1" applyBorder="1"/>
    <xf numFmtId="0" fontId="0" fillId="24" borderId="38" xfId="0" applyFill="1" applyBorder="1"/>
    <xf numFmtId="0" fontId="0" fillId="24" borderId="21" xfId="0" applyFill="1" applyBorder="1"/>
    <xf numFmtId="0" fontId="0" fillId="24" borderId="22" xfId="0" applyFill="1" applyBorder="1"/>
    <xf numFmtId="0" fontId="0" fillId="24" borderId="23" xfId="0" applyFill="1" applyBorder="1"/>
    <xf numFmtId="0" fontId="0" fillId="19" borderId="13" xfId="0" applyFill="1" applyBorder="1"/>
    <xf numFmtId="0" fontId="0" fillId="19" borderId="14" xfId="0" applyFill="1" applyBorder="1"/>
    <xf numFmtId="0" fontId="0" fillId="19" borderId="15" xfId="0" applyFill="1" applyBorder="1"/>
    <xf numFmtId="0" fontId="0" fillId="0" borderId="30" xfId="0" applyBorder="1"/>
    <xf numFmtId="0" fontId="0" fillId="19" borderId="46" xfId="0" applyFill="1" applyBorder="1"/>
    <xf numFmtId="0" fontId="0" fillId="0" borderId="31" xfId="0" applyBorder="1"/>
    <xf numFmtId="0" fontId="0" fillId="0" borderId="47" xfId="0" applyBorder="1"/>
    <xf numFmtId="0" fontId="0" fillId="0" borderId="48" xfId="0" applyBorder="1"/>
    <xf numFmtId="0" fontId="0" fillId="0" borderId="0" xfId="0" applyAlignment="1">
      <alignment horizontal="left" indent="1"/>
    </xf>
    <xf numFmtId="0" fontId="0" fillId="16" borderId="0" xfId="0" applyFill="1" applyAlignment="1" applyProtection="1">
      <alignment horizontal="center"/>
      <protection locked="0"/>
    </xf>
    <xf numFmtId="0" fontId="0" fillId="16" borderId="40" xfId="0" applyFill="1" applyBorder="1" applyAlignment="1" applyProtection="1">
      <alignment horizontal="center"/>
      <protection locked="0"/>
    </xf>
    <xf numFmtId="0" fontId="0" fillId="16" borderId="41" xfId="0" applyFill="1" applyBorder="1" applyAlignment="1" applyProtection="1">
      <alignment horizontal="center"/>
      <protection locked="0"/>
    </xf>
    <xf numFmtId="0" fontId="0" fillId="16" borderId="42" xfId="0" applyFill="1" applyBorder="1" applyAlignment="1" applyProtection="1">
      <alignment horizontal="center"/>
      <protection locked="0"/>
    </xf>
    <xf numFmtId="0" fontId="0" fillId="16" borderId="17" xfId="0" applyFill="1" applyBorder="1" applyAlignment="1" applyProtection="1">
      <alignment horizontal="center"/>
      <protection locked="0"/>
    </xf>
    <xf numFmtId="0" fontId="0" fillId="16" borderId="18" xfId="0" applyFill="1" applyBorder="1" applyAlignment="1" applyProtection="1">
      <alignment horizontal="center"/>
      <protection locked="0"/>
    </xf>
    <xf numFmtId="0" fontId="0" fillId="16" borderId="20" xfId="0" applyFill="1" applyBorder="1" applyAlignment="1" applyProtection="1">
      <alignment horizontal="center"/>
      <protection locked="0"/>
    </xf>
    <xf numFmtId="0" fontId="0" fillId="16" borderId="8" xfId="0" applyFill="1" applyBorder="1" applyAlignment="1" applyProtection="1">
      <alignment horizontal="center"/>
      <protection locked="0"/>
    </xf>
    <xf numFmtId="0" fontId="0" fillId="16" borderId="1" xfId="0" applyFill="1" applyBorder="1" applyAlignment="1" applyProtection="1">
      <alignment horizontal="center"/>
      <protection locked="0"/>
    </xf>
    <xf numFmtId="0" fontId="0" fillId="16" borderId="9" xfId="0" quotePrefix="1" applyFill="1" applyBorder="1" applyAlignment="1" applyProtection="1">
      <alignment horizontal="center"/>
      <protection locked="0"/>
    </xf>
    <xf numFmtId="0" fontId="0" fillId="16" borderId="9" xfId="0" applyFill="1" applyBorder="1" applyAlignment="1" applyProtection="1">
      <alignment horizontal="center"/>
      <protection locked="0"/>
    </xf>
    <xf numFmtId="0" fontId="0" fillId="16" borderId="10" xfId="0" applyFill="1" applyBorder="1" applyAlignment="1" applyProtection="1">
      <alignment horizontal="center"/>
      <protection locked="0"/>
    </xf>
    <xf numFmtId="0" fontId="0" fillId="16" borderId="12" xfId="0" applyFill="1" applyBorder="1" applyAlignment="1" applyProtection="1">
      <alignment horizontal="center"/>
      <protection locked="0"/>
    </xf>
    <xf numFmtId="0" fontId="0" fillId="0" borderId="33" xfId="0" applyBorder="1"/>
    <xf numFmtId="0" fontId="0" fillId="0" borderId="34" xfId="0" applyBorder="1"/>
    <xf numFmtId="0" fontId="0" fillId="0" borderId="50" xfId="0" applyBorder="1"/>
    <xf numFmtId="0" fontId="0" fillId="0" borderId="51" xfId="0" applyBorder="1"/>
    <xf numFmtId="0" fontId="0" fillId="0" borderId="30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12" fillId="0" borderId="0" xfId="0" applyFont="1"/>
    <xf numFmtId="0" fontId="7" fillId="23" borderId="28" xfId="0" applyFont="1" applyFill="1" applyBorder="1" applyAlignment="1">
      <alignment horizontal="center"/>
    </xf>
    <xf numFmtId="0" fontId="7" fillId="23" borderId="30" xfId="0" applyFont="1" applyFill="1" applyBorder="1" applyAlignment="1">
      <alignment horizontal="center"/>
    </xf>
    <xf numFmtId="0" fontId="7" fillId="18" borderId="33" xfId="0" applyFont="1" applyFill="1" applyBorder="1" applyAlignment="1" applyProtection="1">
      <alignment horizontal="center"/>
      <protection locked="0"/>
    </xf>
    <xf numFmtId="0" fontId="7" fillId="18" borderId="34" xfId="0" applyFont="1" applyFill="1" applyBorder="1" applyAlignment="1" applyProtection="1">
      <alignment horizontal="center"/>
      <protection locked="0"/>
    </xf>
    <xf numFmtId="0" fontId="7" fillId="23" borderId="33" xfId="0" applyFont="1" applyFill="1" applyBorder="1" applyAlignment="1">
      <alignment horizontal="center"/>
    </xf>
    <xf numFmtId="0" fontId="7" fillId="23" borderId="34" xfId="0" applyFont="1" applyFill="1" applyBorder="1" applyAlignment="1">
      <alignment horizontal="center"/>
    </xf>
    <xf numFmtId="14" fontId="7" fillId="18" borderId="28" xfId="0" applyNumberFormat="1" applyFont="1" applyFill="1" applyBorder="1" applyAlignment="1" applyProtection="1">
      <alignment horizontal="center"/>
      <protection locked="0"/>
    </xf>
    <xf numFmtId="0" fontId="7" fillId="18" borderId="30" xfId="0" applyFont="1" applyFill="1" applyBorder="1" applyAlignment="1" applyProtection="1">
      <alignment horizontal="center"/>
      <protection locked="0"/>
    </xf>
    <xf numFmtId="0" fontId="7" fillId="18" borderId="28" xfId="0" applyFont="1" applyFill="1" applyBorder="1" applyAlignment="1" applyProtection="1">
      <alignment horizontal="center"/>
      <protection locked="0"/>
    </xf>
    <xf numFmtId="0" fontId="7" fillId="18" borderId="29" xfId="0" applyFont="1" applyFill="1" applyBorder="1" applyAlignment="1" applyProtection="1">
      <alignment horizontal="center"/>
      <protection locked="0"/>
    </xf>
    <xf numFmtId="0" fontId="9" fillId="19" borderId="31" xfId="0" applyFont="1" applyFill="1" applyBorder="1" applyAlignment="1" applyProtection="1">
      <alignment horizontal="center"/>
      <protection locked="0"/>
    </xf>
    <xf numFmtId="0" fontId="9" fillId="19" borderId="32" xfId="0" applyFont="1" applyFill="1" applyBorder="1" applyAlignment="1" applyProtection="1">
      <alignment horizontal="center"/>
      <protection locked="0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0" fillId="0" borderId="28" xfId="0" applyBorder="1" applyAlignment="1">
      <alignment horizontal="center" textRotation="45" wrapText="1"/>
    </xf>
    <xf numFmtId="0" fontId="0" fillId="0" borderId="30" xfId="0" applyBorder="1" applyAlignment="1">
      <alignment horizontal="center" textRotation="45" wrapText="1"/>
    </xf>
    <xf numFmtId="14" fontId="0" fillId="0" borderId="28" xfId="0" applyNumberFormat="1" applyBorder="1" applyAlignment="1">
      <alignment horizontal="center" vertical="center" textRotation="45" wrapText="1"/>
    </xf>
    <xf numFmtId="14" fontId="0" fillId="0" borderId="30" xfId="0" applyNumberFormat="1" applyBorder="1" applyAlignment="1">
      <alignment horizontal="center" vertical="center" textRotation="45" wrapText="1"/>
    </xf>
    <xf numFmtId="14" fontId="0" fillId="0" borderId="29" xfId="0" applyNumberFormat="1" applyBorder="1" applyAlignment="1">
      <alignment horizontal="center" vertical="center" textRotation="45" wrapText="1"/>
    </xf>
    <xf numFmtId="14" fontId="0" fillId="0" borderId="28" xfId="0" applyNumberFormat="1" applyBorder="1" applyAlignment="1">
      <alignment horizontal="center"/>
    </xf>
    <xf numFmtId="14" fontId="0" fillId="0" borderId="30" xfId="0" applyNumberFormat="1" applyBorder="1" applyAlignment="1">
      <alignment horizontal="center"/>
    </xf>
    <xf numFmtId="14" fontId="0" fillId="0" borderId="29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16" borderId="0" xfId="0" applyFill="1" applyAlignment="1">
      <alignment horizontal="center" wrapText="1"/>
    </xf>
    <xf numFmtId="0" fontId="4" fillId="13" borderId="0" xfId="1" applyFill="1" applyAlignment="1" applyProtection="1">
      <alignment wrapText="1"/>
    </xf>
    <xf numFmtId="0" fontId="2" fillId="13" borderId="0" xfId="0" applyFont="1" applyFill="1" applyAlignment="1">
      <alignment wrapText="1"/>
    </xf>
    <xf numFmtId="0" fontId="13" fillId="16" borderId="0" xfId="0" applyFont="1" applyFill="1" applyProtection="1">
      <protection locked="0"/>
    </xf>
    <xf numFmtId="0" fontId="7" fillId="0" borderId="27" xfId="0" applyFont="1" applyBorder="1" applyAlignment="1" applyProtection="1">
      <alignment horizontal="center"/>
    </xf>
    <xf numFmtId="0" fontId="0" fillId="25" borderId="28" xfId="0" applyFill="1" applyBorder="1" applyAlignment="1" applyProtection="1">
      <alignment horizontal="center"/>
    </xf>
    <xf numFmtId="0" fontId="0" fillId="25" borderId="40" xfId="0" applyFill="1" applyBorder="1" applyAlignment="1" applyProtection="1">
      <alignment horizontal="center"/>
    </xf>
    <xf numFmtId="0" fontId="0" fillId="25" borderId="41" xfId="0" applyFill="1" applyBorder="1" applyAlignment="1" applyProtection="1">
      <alignment horizontal="center"/>
    </xf>
    <xf numFmtId="0" fontId="0" fillId="25" borderId="42" xfId="0" applyFill="1" applyBorder="1" applyAlignment="1" applyProtection="1">
      <alignment horizontal="center"/>
    </xf>
    <xf numFmtId="0" fontId="0" fillId="25" borderId="43" xfId="0" applyFill="1" applyBorder="1" applyAlignment="1" applyProtection="1">
      <alignment horizontal="center"/>
    </xf>
    <xf numFmtId="0" fontId="0" fillId="0" borderId="0" xfId="0" applyProtection="1"/>
    <xf numFmtId="0" fontId="0" fillId="0" borderId="40" xfId="0" applyBorder="1" applyProtection="1"/>
    <xf numFmtId="0" fontId="0" fillId="0" borderId="44" xfId="0" applyBorder="1" applyProtection="1"/>
    <xf numFmtId="0" fontId="0" fillId="0" borderId="42" xfId="0" applyBorder="1" applyProtection="1"/>
    <xf numFmtId="0" fontId="0" fillId="0" borderId="43" xfId="0" applyBorder="1" applyProtection="1"/>
    <xf numFmtId="165" fontId="0" fillId="0" borderId="52" xfId="0" applyNumberFormat="1" applyBorder="1" applyProtection="1"/>
    <xf numFmtId="0" fontId="0" fillId="18" borderId="17" xfId="0" applyFill="1" applyBorder="1" applyProtection="1"/>
    <xf numFmtId="0" fontId="0" fillId="18" borderId="18" xfId="0" applyFill="1" applyBorder="1" applyProtection="1"/>
    <xf numFmtId="14" fontId="0" fillId="18" borderId="20" xfId="0" applyNumberFormat="1" applyFill="1" applyBorder="1" applyProtection="1"/>
    <xf numFmtId="0" fontId="0" fillId="18" borderId="53" xfId="0" applyFill="1" applyBorder="1" applyProtection="1"/>
    <xf numFmtId="166" fontId="0" fillId="18" borderId="54" xfId="0" applyNumberFormat="1" applyFill="1" applyBorder="1" applyProtection="1"/>
    <xf numFmtId="0" fontId="0" fillId="0" borderId="17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18" borderId="8" xfId="0" applyFill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/>
    </xf>
    <xf numFmtId="0" fontId="7" fillId="0" borderId="9" xfId="0" applyFont="1" applyBorder="1" applyAlignment="1" applyProtection="1">
      <alignment horizontal="center"/>
    </xf>
    <xf numFmtId="0" fontId="0" fillId="0" borderId="5" xfId="0" applyBorder="1" applyProtection="1"/>
    <xf numFmtId="0" fontId="0" fillId="0" borderId="7" xfId="0" applyBorder="1" applyProtection="1"/>
    <xf numFmtId="0" fontId="0" fillId="0" borderId="36" xfId="0" applyBorder="1" applyProtection="1"/>
    <xf numFmtId="0" fontId="0" fillId="0" borderId="49" xfId="0" applyBorder="1" applyProtection="1"/>
    <xf numFmtId="165" fontId="0" fillId="0" borderId="37" xfId="0" applyNumberFormat="1" applyBorder="1" applyProtection="1"/>
    <xf numFmtId="0" fontId="0" fillId="18" borderId="8" xfId="0" applyFill="1" applyBorder="1" applyProtection="1"/>
    <xf numFmtId="0" fontId="0" fillId="18" borderId="1" xfId="0" applyFill="1" applyBorder="1" applyProtection="1"/>
    <xf numFmtId="14" fontId="0" fillId="18" borderId="9" xfId="0" applyNumberFormat="1" applyFill="1" applyBorder="1" applyProtection="1"/>
    <xf numFmtId="0" fontId="0" fillId="18" borderId="2" xfId="0" applyFill="1" applyBorder="1" applyProtection="1"/>
    <xf numFmtId="166" fontId="0" fillId="18" borderId="3" xfId="0" applyNumberFormat="1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8" xfId="0" applyBorder="1" applyProtection="1"/>
    <xf numFmtId="0" fontId="0" fillId="0" borderId="9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4" fillId="18" borderId="2" xfId="1" applyFill="1" applyBorder="1" applyAlignment="1" applyProtection="1"/>
    <xf numFmtId="0" fontId="0" fillId="0" borderId="10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10" xfId="0" applyBorder="1" applyProtection="1"/>
    <xf numFmtId="0" fontId="0" fillId="0" borderId="12" xfId="0" applyBorder="1" applyProtection="1"/>
    <xf numFmtId="0" fontId="0" fillId="0" borderId="39" xfId="0" applyBorder="1" applyProtection="1"/>
    <xf numFmtId="0" fontId="0" fillId="0" borderId="16" xfId="0" applyBorder="1" applyProtection="1"/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n Šilhánek" refreshedDate="45435.283457523146" createdVersion="3" refreshedVersion="8" minRefreshableVersion="3" recordCount="2988" xr:uid="{00000000-000A-0000-FFFF-FFFF00000000}">
  <cacheSource type="worksheet">
    <worksheetSource ref="A1:H1048576" sheet="databáze bodů"/>
  </cacheSource>
  <cacheFields count="8">
    <cacheField name="hráč (příjmení, jméno)" numFmtId="0">
      <sharedItems containsBlank="1" count="6">
        <s v="hráč 1"/>
        <s v="Lukáš Pechanec"/>
        <s v="Stanislav Kohoutek"/>
        <s v="kněžna"/>
        <s v="kačka"/>
        <m/>
      </sharedItems>
    </cacheField>
    <cacheField name="přezdívka" numFmtId="0">
      <sharedItems containsBlank="1" count="6">
        <s v="vocas"/>
        <s v="Lukáš Pechanec"/>
        <s v="důchodce"/>
        <s v="kněžna"/>
        <s v="kačka"/>
        <m/>
      </sharedItems>
    </cacheField>
    <cacheField name="email" numFmtId="0">
      <sharedItems containsNonDate="0" containsString="0" containsBlank="1"/>
    </cacheField>
    <cacheField name="pořadí v turnaji" numFmtId="0">
      <sharedItems containsBlank="1"/>
    </cacheField>
    <cacheField name="datum konání" numFmtId="14">
      <sharedItems containsNonDate="0" containsDate="1" containsString="0" containsBlank="1" minDate="2022-09-02T00:00:00" maxDate="2023-09-03T00:00:00"/>
    </cacheField>
    <cacheField name="kod kategorie" numFmtId="0">
      <sharedItems containsBlank="1"/>
    </cacheField>
    <cacheField name="body jednotlivce" numFmtId="0">
      <sharedItems containsBlank="1" containsMixedTypes="1" containsNumber="1" containsInteger="1" minValue="0" maxValue="0"/>
    </cacheField>
    <cacheField name="platnost" numFmtId="14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88">
  <r>
    <x v="0"/>
    <x v="0"/>
    <m/>
    <s v="1M"/>
    <d v="2023-05-01T00:00:00"/>
    <s v="1K3_34"/>
    <n v="0"/>
    <s v="ne"/>
  </r>
  <r>
    <x v="1"/>
    <x v="1"/>
    <m/>
    <s v="1M"/>
    <d v="2023-02-01T00:00:00"/>
    <s v="MCJ_45"/>
    <n v="0"/>
    <s v="ne"/>
  </r>
  <r>
    <x v="2"/>
    <x v="2"/>
    <m/>
    <s v="1M"/>
    <d v="2023-09-02T00:00:00"/>
    <s v="MCR_43"/>
    <e v="#N/A"/>
    <s v="ano"/>
  </r>
  <r>
    <x v="3"/>
    <x v="3"/>
    <m/>
    <s v="1M"/>
    <d v="2023-09-02T00:00:00"/>
    <s v="MCR_45"/>
    <e v="#N/A"/>
    <s v="ano"/>
  </r>
  <r>
    <x v="4"/>
    <x v="4"/>
    <m/>
    <s v="2M"/>
    <d v="2023-02-01T00:00:00"/>
    <s v="1K3_34"/>
    <n v="0"/>
    <s v="ne"/>
  </r>
  <r>
    <x v="2"/>
    <x v="2"/>
    <m/>
    <s v="2M"/>
    <d v="2023-02-01T00:00:00"/>
    <s v="MCJ_45"/>
    <n v="0"/>
    <s v="ne"/>
  </r>
  <r>
    <x v="3"/>
    <x v="3"/>
    <m/>
    <s v="3M"/>
    <d v="2023-09-02T00:00:00"/>
    <s v="MCR_43"/>
    <e v="#N/A"/>
    <s v="ano"/>
  </r>
  <r>
    <x v="4"/>
    <x v="4"/>
    <m/>
    <s v="3M"/>
    <d v="2022-09-02T00:00:00"/>
    <s v="MCR_45"/>
    <n v="0"/>
    <s v="ne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n v="0"/>
    <s v="nevyplněno"/>
  </r>
  <r>
    <x v="5"/>
    <x v="5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Kontingenční tabulka 1" cacheId="0" applyNumberFormats="0" applyBorderFormats="0" applyFontFormats="0" applyPatternFormats="0" applyAlignmentFormats="0" applyWidthHeightFormats="1" dataCaption="Hodnoty" updatedVersion="8" minRefreshableVersion="3" showCalcMbrs="0" useAutoFormatting="1" itemPrintTitles="1" createdVersion="3" indent="0" outline="1" outlineData="1" multipleFieldFilters="0">
  <location ref="A3:B16" firstHeaderRow="1" firstDataRow="1" firstDataCol="1"/>
  <pivotFields count="8">
    <pivotField axis="axisRow" showAll="0">
      <items count="7">
        <item x="0"/>
        <item x="4"/>
        <item x="3"/>
        <item x="1"/>
        <item x="2"/>
        <item x="5"/>
        <item t="default"/>
      </items>
    </pivotField>
    <pivotField axis="axisRow" showAll="0" sortType="descending">
      <items count="7">
        <item x="2"/>
        <item x="4"/>
        <item x="3"/>
        <item x="1"/>
        <item x="0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  <pivotField showAll="0"/>
  </pivotFields>
  <rowFields count="2">
    <field x="1"/>
    <field x="0"/>
  </rowFields>
  <rowItems count="13">
    <i>
      <x v="3"/>
    </i>
    <i r="1">
      <x v="3"/>
    </i>
    <i>
      <x v="5"/>
    </i>
    <i r="1">
      <x v="5"/>
    </i>
    <i>
      <x v="4"/>
    </i>
    <i r="1">
      <x/>
    </i>
    <i>
      <x v="1"/>
    </i>
    <i r="1">
      <x v="1"/>
    </i>
    <i>
      <x/>
    </i>
    <i r="1">
      <x v="4"/>
    </i>
    <i>
      <x v="2"/>
    </i>
    <i r="1">
      <x v="2"/>
    </i>
    <i t="grand">
      <x/>
    </i>
  </rowItems>
  <colItems count="1">
    <i/>
  </colItems>
  <dataFields count="1">
    <dataField name="Součet z body jednotlivce" fld="6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cs.wikipedia.org/wiki/ATP_World_Tour_Masters_1000" TargetMode="External"/><Relationship Id="rId2" Type="http://schemas.openxmlformats.org/officeDocument/2006/relationships/hyperlink" Target="http://cs.wikipedia.org/wiki/ATP_World_Tour_Finals" TargetMode="External"/><Relationship Id="rId1" Type="http://schemas.openxmlformats.org/officeDocument/2006/relationships/hyperlink" Target="http://cs.wikipedia.org/wiki/Grand_Slam_%28tenis%29" TargetMode="External"/><Relationship Id="rId4" Type="http://schemas.openxmlformats.org/officeDocument/2006/relationships/hyperlink" Target="http://cs.wikipedia.org/wiki/ATP_World_Tour_500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B1:M106"/>
  <sheetViews>
    <sheetView workbookViewId="0">
      <selection activeCell="G43" sqref="G43"/>
    </sheetView>
  </sheetViews>
  <sheetFormatPr defaultColWidth="9.140625" defaultRowHeight="15" x14ac:dyDescent="0.25"/>
  <cols>
    <col min="1" max="1" width="4.7109375" style="23" customWidth="1"/>
    <col min="2" max="2" width="16" style="23" customWidth="1"/>
    <col min="3" max="3" width="12" style="23" customWidth="1"/>
    <col min="4" max="4" width="28" style="23" customWidth="1"/>
    <col min="5" max="6" width="26.85546875" style="23" customWidth="1"/>
    <col min="7" max="7" width="28.140625" style="23" customWidth="1"/>
    <col min="8" max="8" width="15.85546875" style="23" customWidth="1"/>
    <col min="9" max="9" width="21.42578125" style="23" customWidth="1"/>
    <col min="10" max="10" width="9.140625" style="23"/>
    <col min="11" max="11" width="20.28515625" style="135" hidden="1" customWidth="1"/>
    <col min="12" max="12" width="17.28515625" style="135" hidden="1" customWidth="1"/>
    <col min="13" max="13" width="20.28515625" style="135" hidden="1" customWidth="1"/>
    <col min="14" max="16384" width="9.140625" style="23"/>
  </cols>
  <sheetData>
    <row r="1" spans="2:13" ht="15.75" thickBot="1" x14ac:dyDescent="0.3"/>
    <row r="2" spans="2:13" ht="15" customHeight="1" thickBot="1" x14ac:dyDescent="0.3">
      <c r="B2" s="163" t="s">
        <v>62</v>
      </c>
      <c r="C2" s="164"/>
      <c r="D2" s="162"/>
    </row>
    <row r="3" spans="2:13" ht="15" customHeight="1" thickBot="1" x14ac:dyDescent="0.3"/>
    <row r="4" spans="2:13" ht="19.5" customHeight="1" thickBot="1" x14ac:dyDescent="0.35">
      <c r="B4" s="24" t="s">
        <v>297</v>
      </c>
      <c r="C4" s="165" t="s">
        <v>273</v>
      </c>
      <c r="D4" s="166"/>
      <c r="E4" s="182" t="s">
        <v>303</v>
      </c>
    </row>
    <row r="5" spans="2:13" ht="15" customHeight="1" thickBot="1" x14ac:dyDescent="0.3">
      <c r="B5" s="25" t="s">
        <v>302</v>
      </c>
      <c r="C5" s="118" t="str">
        <f>_xlfn.XLOOKUP(C4,ZDROJ!$C$14:$C$23,ZDROJ!$D$14:$D$23)</f>
        <v>KMC</v>
      </c>
      <c r="D5" s="119" cm="1">
        <f t="array" ref="D5">_xlfn.XLOOKUP(C6,ZDROJ!$C$27:$C$31,_xlfn.XLOOKUP(C7,ZDROJ!$D$26:$AR$26,ZDROJ!$D$27:$AR$31))</f>
        <v>410</v>
      </c>
      <c r="E5" s="182"/>
    </row>
    <row r="6" spans="2:13" ht="15" customHeight="1" thickBot="1" x14ac:dyDescent="0.3">
      <c r="B6" s="26" t="s">
        <v>300</v>
      </c>
      <c r="C6" s="155">
        <f>_xlfn.XLOOKUP(C5,ZDROJ!$D$14:$D$23,ZDROJ!$F$14:$F$23)</f>
        <v>3</v>
      </c>
      <c r="D6" s="156"/>
      <c r="E6" s="182"/>
    </row>
    <row r="7" spans="2:13" ht="15" customHeight="1" x14ac:dyDescent="0.25">
      <c r="B7" s="27" t="s">
        <v>299</v>
      </c>
      <c r="C7" s="157">
        <v>18</v>
      </c>
      <c r="D7" s="158"/>
      <c r="E7" s="182" t="s">
        <v>308</v>
      </c>
    </row>
    <row r="8" spans="2:13" ht="15" customHeight="1" thickBot="1" x14ac:dyDescent="0.3">
      <c r="B8" s="27" t="s">
        <v>301</v>
      </c>
      <c r="C8" s="159" cm="1">
        <f t="array" ref="C8">INDEX(ZDROJ!$G$4:$I$8,_xlfn.XMATCH(C6,ZDROJ!$F$4:$F$8),_xlfn.XMATCH((IF(C7&gt;31,32,IF(AND(C7&lt;=31,C7&gt;15),16,8))),ZDROJ!$G$3:$I$3))</f>
        <v>1</v>
      </c>
      <c r="D8" s="160"/>
      <c r="E8" s="182"/>
    </row>
    <row r="9" spans="2:13" ht="15" customHeight="1" thickBot="1" x14ac:dyDescent="0.3">
      <c r="B9" s="26" t="s">
        <v>298</v>
      </c>
      <c r="C9" s="161">
        <v>45416</v>
      </c>
      <c r="D9" s="162"/>
      <c r="E9" s="182" t="s">
        <v>308</v>
      </c>
    </row>
    <row r="10" spans="2:13" ht="15.75" thickBot="1" x14ac:dyDescent="0.3"/>
    <row r="11" spans="2:13" ht="15.75" thickBot="1" x14ac:dyDescent="0.3">
      <c r="B11" s="46" t="s">
        <v>53</v>
      </c>
      <c r="C11" s="47" t="s">
        <v>293</v>
      </c>
      <c r="D11" s="48" t="s">
        <v>294</v>
      </c>
      <c r="E11" s="49" t="s">
        <v>295</v>
      </c>
      <c r="F11" s="50" t="s">
        <v>199</v>
      </c>
      <c r="G11" s="51" t="s">
        <v>57</v>
      </c>
      <c r="H11" s="52" t="s">
        <v>296</v>
      </c>
      <c r="I11" s="117" t="s">
        <v>309</v>
      </c>
      <c r="K11" s="136" t="s">
        <v>398</v>
      </c>
      <c r="L11" s="137" t="s">
        <v>397</v>
      </c>
      <c r="M11" s="138" t="s">
        <v>399</v>
      </c>
    </row>
    <row r="12" spans="2:13" x14ac:dyDescent="0.25">
      <c r="B12" s="44">
        <v>1</v>
      </c>
      <c r="C12" s="36">
        <v>1</v>
      </c>
      <c r="D12" s="37" t="s">
        <v>311</v>
      </c>
      <c r="E12" s="38" t="s">
        <v>312</v>
      </c>
      <c r="F12" s="39" t="s">
        <v>313</v>
      </c>
      <c r="G12" s="40"/>
      <c r="H12" s="53"/>
      <c r="I12" s="183">
        <f>IF($C$5="HKO",(VLOOKUP(B12,$K$12:$M$106,3,FALSE)),(VLOOKUP(B12,$K$12:$M$106,2,FALSE)))</f>
        <v>22</v>
      </c>
      <c r="K12" s="139">
        <v>1</v>
      </c>
      <c r="L12" s="140" cm="1">
        <f t="array" ref="L12">IF(K12="","---",_xlfn.XLOOKUP($D$5,kubbATPmodel!$I$5:$HE$5,_xlfn.XLOOKUP(K12,kubbATPmodel!$D$9:$D$56,kubbATPmodel!$I$9:$HE$56)))</f>
        <v>22</v>
      </c>
      <c r="M12" s="141">
        <f>L12</f>
        <v>22</v>
      </c>
    </row>
    <row r="13" spans="2:13" x14ac:dyDescent="0.25">
      <c r="B13" s="45">
        <v>1</v>
      </c>
      <c r="C13" s="41">
        <v>2</v>
      </c>
      <c r="D13" s="31" t="s">
        <v>314</v>
      </c>
      <c r="E13" s="28" t="s">
        <v>315</v>
      </c>
      <c r="F13" s="32" t="s">
        <v>316</v>
      </c>
      <c r="G13" s="29"/>
      <c r="H13" s="114"/>
      <c r="I13" s="183">
        <f>IF($C$5="HKO",(VLOOKUP(B13,$K$12:$M$106,3,FALSE)),(VLOOKUP(B13,$K$12:$M$106,2,FALSE)))</f>
        <v>22</v>
      </c>
      <c r="K13" s="142">
        <v>2</v>
      </c>
      <c r="L13" s="143" cm="1">
        <f t="array" ref="L13">IF(K13="","---",_xlfn.XLOOKUP($D$5,kubbATPmodel!$I$5:$HE$5,_xlfn.XLOOKUP(K13,kubbATPmodel!$D$9:$D$56,kubbATPmodel!$I$9:$HE$56)))</f>
        <v>19</v>
      </c>
      <c r="M13" s="145">
        <f>L13</f>
        <v>19</v>
      </c>
    </row>
    <row r="14" spans="2:13" x14ac:dyDescent="0.25">
      <c r="B14" s="45">
        <v>1</v>
      </c>
      <c r="C14" s="41">
        <v>3</v>
      </c>
      <c r="D14" s="31" t="s">
        <v>317</v>
      </c>
      <c r="E14" s="28" t="s">
        <v>318</v>
      </c>
      <c r="F14" s="32" t="s">
        <v>319</v>
      </c>
      <c r="G14" s="30"/>
      <c r="H14" s="114"/>
      <c r="I14" s="183">
        <f t="shared" ref="I14:I77" si="0">IF($C$5="HKO",(VLOOKUP(B14,$K$12:$M$106,3,FALSE)),(VLOOKUP(B14,$K$12:$M$106,2,FALSE)))</f>
        <v>22</v>
      </c>
      <c r="K14" s="142">
        <v>3</v>
      </c>
      <c r="L14" s="143" cm="1">
        <f t="array" ref="L14">IF(K14="","---",_xlfn.XLOOKUP($D$5,kubbATPmodel!$I$5:$HE$5,_xlfn.XLOOKUP(K14,kubbATPmodel!$D$9:$D$56,kubbATPmodel!$I$9:$HE$56)))</f>
        <v>16</v>
      </c>
      <c r="M14" s="145">
        <f>ROUND(((L14+L15)/2),0)</f>
        <v>15</v>
      </c>
    </row>
    <row r="15" spans="2:13" x14ac:dyDescent="0.25">
      <c r="B15" s="45">
        <v>2</v>
      </c>
      <c r="C15" s="41">
        <v>4</v>
      </c>
      <c r="D15" s="31" t="s">
        <v>320</v>
      </c>
      <c r="E15" s="28" t="s">
        <v>321</v>
      </c>
      <c r="F15" s="32"/>
      <c r="G15" s="29"/>
      <c r="H15" s="114"/>
      <c r="I15" s="183">
        <f t="shared" si="0"/>
        <v>19</v>
      </c>
      <c r="K15" s="142">
        <v>4</v>
      </c>
      <c r="L15" s="143" cm="1">
        <f t="array" ref="L15">IF(K15="","---",_xlfn.XLOOKUP($D$5,kubbATPmodel!$I$5:$HE$5,_xlfn.XLOOKUP(K15,kubbATPmodel!$D$9:$D$56,kubbATPmodel!$I$9:$HE$56)))</f>
        <v>14</v>
      </c>
      <c r="M15" s="144" t="s">
        <v>400</v>
      </c>
    </row>
    <row r="16" spans="2:13" x14ac:dyDescent="0.25">
      <c r="B16" s="45">
        <v>2</v>
      </c>
      <c r="C16" s="41">
        <v>5</v>
      </c>
      <c r="D16" s="31" t="s">
        <v>322</v>
      </c>
      <c r="E16" s="28" t="s">
        <v>323</v>
      </c>
      <c r="F16" s="32"/>
      <c r="G16" s="29"/>
      <c r="H16" s="114"/>
      <c r="I16" s="183">
        <f t="shared" si="0"/>
        <v>19</v>
      </c>
      <c r="K16" s="142">
        <v>5</v>
      </c>
      <c r="L16" s="143" cm="1">
        <f t="array" ref="L16">IF(K16="","---",_xlfn.XLOOKUP($D$5,kubbATPmodel!$I$5:$HE$5,_xlfn.XLOOKUP(K16,kubbATPmodel!$D$9:$D$56,kubbATPmodel!$I$9:$HE$56)))</f>
        <v>11</v>
      </c>
      <c r="M16" s="145">
        <f>ROUND(((L16+L17)/2),0)</f>
        <v>11</v>
      </c>
    </row>
    <row r="17" spans="2:13" x14ac:dyDescent="0.25">
      <c r="B17" s="45">
        <v>2</v>
      </c>
      <c r="C17" s="41">
        <v>6</v>
      </c>
      <c r="D17" s="31" t="s">
        <v>324</v>
      </c>
      <c r="E17" s="28" t="s">
        <v>325</v>
      </c>
      <c r="F17" s="32"/>
      <c r="G17" s="29"/>
      <c r="H17" s="114"/>
      <c r="I17" s="183">
        <f t="shared" si="0"/>
        <v>19</v>
      </c>
      <c r="K17" s="142">
        <v>6</v>
      </c>
      <c r="L17" s="143" cm="1">
        <f t="array" ref="L17">IF(K17="","---",_xlfn.XLOOKUP($D$5,kubbATPmodel!$I$5:$HE$5,_xlfn.XLOOKUP(K17,kubbATPmodel!$D$9:$D$56,kubbATPmodel!$I$9:$HE$56)))</f>
        <v>11</v>
      </c>
      <c r="M17" s="144" t="s">
        <v>400</v>
      </c>
    </row>
    <row r="18" spans="2:13" x14ac:dyDescent="0.25">
      <c r="B18" s="45">
        <v>3</v>
      </c>
      <c r="C18" s="41">
        <v>7</v>
      </c>
      <c r="D18" s="31" t="s">
        <v>320</v>
      </c>
      <c r="E18" s="28" t="s">
        <v>326</v>
      </c>
      <c r="F18" s="32"/>
      <c r="G18" s="29"/>
      <c r="H18" s="114"/>
      <c r="I18" s="183">
        <f t="shared" si="0"/>
        <v>16</v>
      </c>
      <c r="K18" s="142">
        <v>7</v>
      </c>
      <c r="L18" s="143" cm="1">
        <f t="array" ref="L18">IF(K18="","---",_xlfn.XLOOKUP($D$5,kubbATPmodel!$I$5:$HE$5,_xlfn.XLOOKUP(K18,kubbATPmodel!$D$9:$D$56,kubbATPmodel!$I$9:$HE$56)))</f>
        <v>8</v>
      </c>
      <c r="M18" s="145">
        <f>L18</f>
        <v>8</v>
      </c>
    </row>
    <row r="19" spans="2:13" x14ac:dyDescent="0.25">
      <c r="B19" s="45">
        <v>3</v>
      </c>
      <c r="C19" s="41">
        <v>8</v>
      </c>
      <c r="D19" s="31" t="s">
        <v>327</v>
      </c>
      <c r="E19" s="28" t="s">
        <v>321</v>
      </c>
      <c r="F19" s="32"/>
      <c r="G19" s="29"/>
      <c r="H19" s="114"/>
      <c r="I19" s="183">
        <f t="shared" si="0"/>
        <v>16</v>
      </c>
      <c r="K19" s="142">
        <v>8</v>
      </c>
      <c r="L19" s="143" cm="1">
        <f t="array" ref="L19">IF(K19="","---",_xlfn.XLOOKUP($D$5,kubbATPmodel!$I$5:$HE$5,_xlfn.XLOOKUP(K19,kubbATPmodel!$D$9:$D$56,kubbATPmodel!$I$9:$HE$56)))</f>
        <v>8</v>
      </c>
      <c r="M19" s="145">
        <f t="shared" ref="M19:M82" si="1">L19</f>
        <v>8</v>
      </c>
    </row>
    <row r="20" spans="2:13" x14ac:dyDescent="0.25">
      <c r="B20" s="45">
        <v>3</v>
      </c>
      <c r="C20" s="41">
        <v>9</v>
      </c>
      <c r="D20" s="31" t="s">
        <v>328</v>
      </c>
      <c r="E20" s="28" t="s">
        <v>329</v>
      </c>
      <c r="F20" s="32"/>
      <c r="G20" s="29"/>
      <c r="H20" s="114"/>
      <c r="I20" s="183">
        <f t="shared" si="0"/>
        <v>16</v>
      </c>
      <c r="K20" s="142">
        <v>9</v>
      </c>
      <c r="L20" s="143" cm="1">
        <f t="array" ref="L20">IF(K20="","---",_xlfn.XLOOKUP($D$5,kubbATPmodel!$I$5:$HE$5,_xlfn.XLOOKUP(K20,kubbATPmodel!$D$9:$D$56,kubbATPmodel!$I$9:$HE$56)))</f>
        <v>5</v>
      </c>
      <c r="M20" s="145">
        <f t="shared" si="1"/>
        <v>5</v>
      </c>
    </row>
    <row r="21" spans="2:13" x14ac:dyDescent="0.25">
      <c r="B21" s="45">
        <v>4</v>
      </c>
      <c r="C21" s="41">
        <v>10</v>
      </c>
      <c r="D21" s="31" t="s">
        <v>330</v>
      </c>
      <c r="E21" s="28" t="s">
        <v>331</v>
      </c>
      <c r="F21" s="32"/>
      <c r="G21" s="29"/>
      <c r="H21" s="114"/>
      <c r="I21" s="183">
        <f t="shared" si="0"/>
        <v>14</v>
      </c>
      <c r="K21" s="142">
        <v>10</v>
      </c>
      <c r="L21" s="143" cm="1">
        <f t="array" ref="L21">IF(K21="","---",_xlfn.XLOOKUP($D$5,kubbATPmodel!$I$5:$HE$5,_xlfn.XLOOKUP(K21,kubbATPmodel!$D$9:$D$56,kubbATPmodel!$I$9:$HE$56)))</f>
        <v>5</v>
      </c>
      <c r="M21" s="145">
        <f t="shared" si="1"/>
        <v>5</v>
      </c>
    </row>
    <row r="22" spans="2:13" x14ac:dyDescent="0.25">
      <c r="B22" s="45">
        <v>4</v>
      </c>
      <c r="C22" s="41">
        <v>11</v>
      </c>
      <c r="D22" s="31" t="s">
        <v>332</v>
      </c>
      <c r="E22" s="28" t="s">
        <v>333</v>
      </c>
      <c r="F22" s="32"/>
      <c r="G22" s="29"/>
      <c r="H22" s="114"/>
      <c r="I22" s="183">
        <f t="shared" si="0"/>
        <v>14</v>
      </c>
      <c r="K22" s="142">
        <v>11</v>
      </c>
      <c r="L22" s="143" cm="1">
        <f t="array" ref="L22">IF(K22="","---",_xlfn.XLOOKUP($D$5,kubbATPmodel!$I$5:$HE$5,_xlfn.XLOOKUP(K22,kubbATPmodel!$D$9:$D$56,kubbATPmodel!$I$9:$HE$56)))</f>
        <v>5</v>
      </c>
      <c r="M22" s="145">
        <f t="shared" si="1"/>
        <v>5</v>
      </c>
    </row>
    <row r="23" spans="2:13" x14ac:dyDescent="0.25">
      <c r="B23" s="45">
        <v>4</v>
      </c>
      <c r="C23" s="41">
        <v>12</v>
      </c>
      <c r="D23" s="31" t="s">
        <v>334</v>
      </c>
      <c r="E23" s="28" t="s">
        <v>335</v>
      </c>
      <c r="F23" s="32"/>
      <c r="G23" s="29"/>
      <c r="H23" s="114"/>
      <c r="I23" s="183">
        <f t="shared" si="0"/>
        <v>14</v>
      </c>
      <c r="K23" s="142">
        <v>12</v>
      </c>
      <c r="L23" s="143" cm="1">
        <f t="array" ref="L23">IF(K23="","---",_xlfn.XLOOKUP($D$5,kubbATPmodel!$I$5:$HE$5,_xlfn.XLOOKUP(K23,kubbATPmodel!$D$9:$D$56,kubbATPmodel!$I$9:$HE$56)))</f>
        <v>5</v>
      </c>
      <c r="M23" s="145">
        <f t="shared" si="1"/>
        <v>5</v>
      </c>
    </row>
    <row r="24" spans="2:13" x14ac:dyDescent="0.25">
      <c r="B24" s="45">
        <v>5</v>
      </c>
      <c r="C24" s="41">
        <v>13</v>
      </c>
      <c r="D24" s="31" t="s">
        <v>336</v>
      </c>
      <c r="E24" s="28" t="s">
        <v>337</v>
      </c>
      <c r="F24" s="32"/>
      <c r="G24" s="29"/>
      <c r="H24" s="114"/>
      <c r="I24" s="183">
        <f t="shared" si="0"/>
        <v>11</v>
      </c>
      <c r="K24" s="142">
        <v>13</v>
      </c>
      <c r="L24" s="143" cm="1">
        <f t="array" ref="L24">IF(K24="","---",_xlfn.XLOOKUP($D$5,kubbATPmodel!$I$5:$HE$5,_xlfn.XLOOKUP(K24,kubbATPmodel!$D$9:$D$56,kubbATPmodel!$I$9:$HE$56)))</f>
        <v>3</v>
      </c>
      <c r="M24" s="145">
        <f t="shared" si="1"/>
        <v>3</v>
      </c>
    </row>
    <row r="25" spans="2:13" x14ac:dyDescent="0.25">
      <c r="B25" s="45">
        <v>5</v>
      </c>
      <c r="C25" s="41">
        <v>14</v>
      </c>
      <c r="D25" s="31" t="s">
        <v>338</v>
      </c>
      <c r="E25" s="28" t="s">
        <v>306</v>
      </c>
      <c r="F25" s="32"/>
      <c r="G25" s="29"/>
      <c r="H25" s="114"/>
      <c r="I25" s="183">
        <f t="shared" si="0"/>
        <v>11</v>
      </c>
      <c r="K25" s="142">
        <v>14</v>
      </c>
      <c r="L25" s="143" cm="1">
        <f t="array" ref="L25">IF(K25="","---",_xlfn.XLOOKUP($D$5,kubbATPmodel!$I$5:$HE$5,_xlfn.XLOOKUP(K25,kubbATPmodel!$D$9:$D$56,kubbATPmodel!$I$9:$HE$56)))</f>
        <v>3</v>
      </c>
      <c r="M25" s="145">
        <f t="shared" si="1"/>
        <v>3</v>
      </c>
    </row>
    <row r="26" spans="2:13" x14ac:dyDescent="0.25">
      <c r="B26" s="45">
        <v>5</v>
      </c>
      <c r="C26" s="41">
        <v>15</v>
      </c>
      <c r="D26" s="31" t="s">
        <v>339</v>
      </c>
      <c r="E26" s="28" t="s">
        <v>340</v>
      </c>
      <c r="F26" s="32"/>
      <c r="G26" s="29"/>
      <c r="H26" s="114"/>
      <c r="I26" s="183">
        <f t="shared" si="0"/>
        <v>11</v>
      </c>
      <c r="K26" s="142">
        <v>15</v>
      </c>
      <c r="L26" s="143" cm="1">
        <f t="array" ref="L26">IF(K26="","---",_xlfn.XLOOKUP($D$5,kubbATPmodel!$I$5:$HE$5,_xlfn.XLOOKUP(K26,kubbATPmodel!$D$9:$D$56,kubbATPmodel!$I$9:$HE$56)))</f>
        <v>3</v>
      </c>
      <c r="M26" s="145">
        <f t="shared" si="1"/>
        <v>3</v>
      </c>
    </row>
    <row r="27" spans="2:13" x14ac:dyDescent="0.25">
      <c r="B27" s="45">
        <v>6</v>
      </c>
      <c r="C27" s="41">
        <v>16</v>
      </c>
      <c r="D27" s="31" t="s">
        <v>341</v>
      </c>
      <c r="E27" s="28" t="s">
        <v>342</v>
      </c>
      <c r="F27" s="32"/>
      <c r="G27" s="29"/>
      <c r="H27" s="114"/>
      <c r="I27" s="183">
        <f t="shared" si="0"/>
        <v>11</v>
      </c>
      <c r="K27" s="142">
        <v>16</v>
      </c>
      <c r="L27" s="143" cm="1">
        <f t="array" ref="L27">IF(K27="","---",_xlfn.XLOOKUP($D$5,kubbATPmodel!$I$5:$HE$5,_xlfn.XLOOKUP(K27,kubbATPmodel!$D$9:$D$56,kubbATPmodel!$I$9:$HE$56)))</f>
        <v>3</v>
      </c>
      <c r="M27" s="145">
        <f t="shared" si="1"/>
        <v>3</v>
      </c>
    </row>
    <row r="28" spans="2:13" x14ac:dyDescent="0.25">
      <c r="B28" s="45">
        <v>6</v>
      </c>
      <c r="C28" s="41">
        <v>17</v>
      </c>
      <c r="D28" s="31" t="s">
        <v>318</v>
      </c>
      <c r="E28" s="28" t="s">
        <v>340</v>
      </c>
      <c r="F28" s="32"/>
      <c r="G28" s="29"/>
      <c r="H28" s="114"/>
      <c r="I28" s="183">
        <f t="shared" si="0"/>
        <v>11</v>
      </c>
      <c r="K28" s="142">
        <v>17</v>
      </c>
      <c r="L28" s="143" cm="1">
        <f t="array" ref="L28">IF(K28="","---",_xlfn.XLOOKUP($D$5,kubbATPmodel!$I$5:$HE$5,_xlfn.XLOOKUP(K28,kubbATPmodel!$D$9:$D$56,kubbATPmodel!$I$9:$HE$56)))</f>
        <v>2</v>
      </c>
      <c r="M28" s="145">
        <f t="shared" si="1"/>
        <v>2</v>
      </c>
    </row>
    <row r="29" spans="2:13" x14ac:dyDescent="0.25">
      <c r="B29" s="45">
        <v>6</v>
      </c>
      <c r="C29" s="41">
        <v>18</v>
      </c>
      <c r="D29" s="31" t="s">
        <v>343</v>
      </c>
      <c r="E29" s="28" t="s">
        <v>344</v>
      </c>
      <c r="F29" s="32"/>
      <c r="G29" s="29"/>
      <c r="H29" s="114"/>
      <c r="I29" s="183">
        <f t="shared" si="0"/>
        <v>11</v>
      </c>
      <c r="K29" s="142">
        <v>18</v>
      </c>
      <c r="L29" s="143" cm="1">
        <f t="array" ref="L29">IF(K29="","---",_xlfn.XLOOKUP($D$5,kubbATPmodel!$I$5:$HE$5,_xlfn.XLOOKUP(K29,kubbATPmodel!$D$9:$D$56,kubbATPmodel!$I$9:$HE$56)))</f>
        <v>2</v>
      </c>
      <c r="M29" s="145">
        <f t="shared" si="1"/>
        <v>2</v>
      </c>
    </row>
    <row r="30" spans="2:13" x14ac:dyDescent="0.25">
      <c r="B30" s="45">
        <v>7</v>
      </c>
      <c r="C30" s="41">
        <v>19</v>
      </c>
      <c r="D30" s="31" t="s">
        <v>345</v>
      </c>
      <c r="E30" s="28" t="s">
        <v>312</v>
      </c>
      <c r="F30" s="32"/>
      <c r="G30" s="29"/>
      <c r="H30" s="114"/>
      <c r="I30" s="183">
        <f t="shared" si="0"/>
        <v>8</v>
      </c>
      <c r="K30" s="142">
        <v>19</v>
      </c>
      <c r="L30" s="143" cm="1">
        <f t="array" ref="L30">IF(K30="","---",_xlfn.XLOOKUP($D$5,kubbATPmodel!$I$5:$HE$5,_xlfn.XLOOKUP(K30,kubbATPmodel!$D$9:$D$56,kubbATPmodel!$I$9:$HE$56)))</f>
        <v>0</v>
      </c>
      <c r="M30" s="145">
        <f t="shared" si="1"/>
        <v>0</v>
      </c>
    </row>
    <row r="31" spans="2:13" x14ac:dyDescent="0.25">
      <c r="B31" s="45">
        <v>7</v>
      </c>
      <c r="C31" s="41">
        <v>20</v>
      </c>
      <c r="D31" s="31" t="s">
        <v>346</v>
      </c>
      <c r="E31" s="28" t="s">
        <v>347</v>
      </c>
      <c r="F31" s="32"/>
      <c r="G31" s="29"/>
      <c r="H31" s="114"/>
      <c r="I31" s="183">
        <f t="shared" si="0"/>
        <v>8</v>
      </c>
      <c r="K31" s="142">
        <v>20</v>
      </c>
      <c r="L31" s="143" cm="1">
        <f t="array" ref="L31">IF(K31="","---",_xlfn.XLOOKUP($D$5,kubbATPmodel!$I$5:$HE$5,_xlfn.XLOOKUP(K31,kubbATPmodel!$D$9:$D$56,kubbATPmodel!$I$9:$HE$56)))</f>
        <v>0</v>
      </c>
      <c r="M31" s="145">
        <f t="shared" si="1"/>
        <v>0</v>
      </c>
    </row>
    <row r="32" spans="2:13" x14ac:dyDescent="0.25">
      <c r="B32" s="45">
        <v>7</v>
      </c>
      <c r="C32" s="41">
        <v>21</v>
      </c>
      <c r="D32" s="31"/>
      <c r="E32" s="28" t="s">
        <v>348</v>
      </c>
      <c r="F32" s="32"/>
      <c r="G32" s="29"/>
      <c r="H32" s="114"/>
      <c r="I32" s="183">
        <f t="shared" si="0"/>
        <v>8</v>
      </c>
      <c r="K32" s="142">
        <v>21</v>
      </c>
      <c r="L32" s="143" cm="1">
        <f t="array" ref="L32">IF(K32="","---",_xlfn.XLOOKUP($D$5,kubbATPmodel!$I$5:$HE$5,_xlfn.XLOOKUP(K32,kubbATPmodel!$D$9:$D$56,kubbATPmodel!$I$9:$HE$56)))</f>
        <v>0</v>
      </c>
      <c r="M32" s="145">
        <f t="shared" si="1"/>
        <v>0</v>
      </c>
    </row>
    <row r="33" spans="2:13" x14ac:dyDescent="0.25">
      <c r="B33" s="45">
        <v>8</v>
      </c>
      <c r="C33" s="41">
        <v>22</v>
      </c>
      <c r="D33" s="31" t="s">
        <v>304</v>
      </c>
      <c r="E33" s="28" t="s">
        <v>305</v>
      </c>
      <c r="F33" s="32"/>
      <c r="G33" s="29"/>
      <c r="H33" s="114"/>
      <c r="I33" s="183">
        <f t="shared" si="0"/>
        <v>8</v>
      </c>
      <c r="K33" s="142">
        <v>22</v>
      </c>
      <c r="L33" s="143" cm="1">
        <f t="array" ref="L33">IF(K33="","---",_xlfn.XLOOKUP($D$5,kubbATPmodel!$I$5:$HE$5,_xlfn.XLOOKUP(K33,kubbATPmodel!$D$9:$D$56,kubbATPmodel!$I$9:$HE$56)))</f>
        <v>0</v>
      </c>
      <c r="M33" s="145">
        <f t="shared" si="1"/>
        <v>0</v>
      </c>
    </row>
    <row r="34" spans="2:13" x14ac:dyDescent="0.25">
      <c r="B34" s="45">
        <v>8</v>
      </c>
      <c r="C34" s="41">
        <v>23</v>
      </c>
      <c r="D34" s="31" t="s">
        <v>349</v>
      </c>
      <c r="E34" s="28" t="s">
        <v>350</v>
      </c>
      <c r="F34" s="32"/>
      <c r="G34" s="29"/>
      <c r="H34" s="114"/>
      <c r="I34" s="183">
        <f t="shared" si="0"/>
        <v>8</v>
      </c>
      <c r="K34" s="142">
        <v>23</v>
      </c>
      <c r="L34" s="143" cm="1">
        <f t="array" ref="L34">IF(K34="","---",_xlfn.XLOOKUP($D$5,kubbATPmodel!$I$5:$HE$5,_xlfn.XLOOKUP(K34,kubbATPmodel!$D$9:$D$56,kubbATPmodel!$I$9:$HE$56)))</f>
        <v>0</v>
      </c>
      <c r="M34" s="145">
        <f t="shared" si="1"/>
        <v>0</v>
      </c>
    </row>
    <row r="35" spans="2:13" x14ac:dyDescent="0.25">
      <c r="B35" s="45">
        <v>8</v>
      </c>
      <c r="C35" s="41">
        <v>24</v>
      </c>
      <c r="D35" s="31" t="s">
        <v>351</v>
      </c>
      <c r="E35" s="28" t="s">
        <v>352</v>
      </c>
      <c r="F35" s="32"/>
      <c r="G35" s="29"/>
      <c r="H35" s="114"/>
      <c r="I35" s="183">
        <f t="shared" si="0"/>
        <v>8</v>
      </c>
      <c r="K35" s="142">
        <v>24</v>
      </c>
      <c r="L35" s="143" cm="1">
        <f t="array" ref="L35">IF(K35="","---",_xlfn.XLOOKUP($D$5,kubbATPmodel!$I$5:$HE$5,_xlfn.XLOOKUP(K35,kubbATPmodel!$D$9:$D$56,kubbATPmodel!$I$9:$HE$56)))</f>
        <v>0</v>
      </c>
      <c r="M35" s="145">
        <f t="shared" si="1"/>
        <v>0</v>
      </c>
    </row>
    <row r="36" spans="2:13" x14ac:dyDescent="0.25">
      <c r="B36" s="45">
        <v>9</v>
      </c>
      <c r="C36" s="41">
        <v>25</v>
      </c>
      <c r="D36" s="31" t="s">
        <v>353</v>
      </c>
      <c r="E36" s="28" t="s">
        <v>354</v>
      </c>
      <c r="F36" s="32"/>
      <c r="G36" s="29"/>
      <c r="H36" s="114"/>
      <c r="I36" s="183">
        <f t="shared" si="0"/>
        <v>5</v>
      </c>
      <c r="K36" s="142">
        <v>25</v>
      </c>
      <c r="L36" s="143" cm="1">
        <f t="array" ref="L36">IF(K36="","---",_xlfn.XLOOKUP($D$5,kubbATPmodel!$I$5:$HE$5,_xlfn.XLOOKUP(K36,kubbATPmodel!$D$9:$D$56,kubbATPmodel!$I$9:$HE$56)))</f>
        <v>0</v>
      </c>
      <c r="M36" s="145">
        <f t="shared" si="1"/>
        <v>0</v>
      </c>
    </row>
    <row r="37" spans="2:13" x14ac:dyDescent="0.25">
      <c r="B37" s="45">
        <v>9</v>
      </c>
      <c r="C37" s="41">
        <v>26</v>
      </c>
      <c r="D37" s="31" t="s">
        <v>355</v>
      </c>
      <c r="E37" s="28" t="s">
        <v>337</v>
      </c>
      <c r="F37" s="32"/>
      <c r="G37" s="29"/>
      <c r="H37" s="114"/>
      <c r="I37" s="183">
        <f t="shared" si="0"/>
        <v>5</v>
      </c>
      <c r="K37" s="142">
        <v>26</v>
      </c>
      <c r="L37" s="143" cm="1">
        <f t="array" ref="L37">IF(K37="","---",_xlfn.XLOOKUP($D$5,kubbATPmodel!$I$5:$HE$5,_xlfn.XLOOKUP(K37,kubbATPmodel!$D$9:$D$56,kubbATPmodel!$I$9:$HE$56)))</f>
        <v>0</v>
      </c>
      <c r="M37" s="145">
        <f t="shared" si="1"/>
        <v>0</v>
      </c>
    </row>
    <row r="38" spans="2:13" x14ac:dyDescent="0.25">
      <c r="B38" s="45">
        <v>9</v>
      </c>
      <c r="C38" s="41">
        <v>27</v>
      </c>
      <c r="D38" s="31" t="s">
        <v>355</v>
      </c>
      <c r="E38" s="28" t="s">
        <v>321</v>
      </c>
      <c r="F38" s="32"/>
      <c r="G38" s="29"/>
      <c r="H38" s="114"/>
      <c r="I38" s="183">
        <f t="shared" si="0"/>
        <v>5</v>
      </c>
      <c r="K38" s="142">
        <v>27</v>
      </c>
      <c r="L38" s="143" cm="1">
        <f t="array" ref="L38">IF(K38="","---",_xlfn.XLOOKUP($D$5,kubbATPmodel!$I$5:$HE$5,_xlfn.XLOOKUP(K38,kubbATPmodel!$D$9:$D$56,kubbATPmodel!$I$9:$HE$56)))</f>
        <v>0</v>
      </c>
      <c r="M38" s="145">
        <f t="shared" si="1"/>
        <v>0</v>
      </c>
    </row>
    <row r="39" spans="2:13" x14ac:dyDescent="0.25">
      <c r="B39" s="45">
        <v>10</v>
      </c>
      <c r="C39" s="41">
        <v>28</v>
      </c>
      <c r="D39" s="31" t="s">
        <v>356</v>
      </c>
      <c r="E39" s="28" t="s">
        <v>357</v>
      </c>
      <c r="F39" s="32"/>
      <c r="G39" s="29"/>
      <c r="H39" s="114"/>
      <c r="I39" s="183">
        <f t="shared" si="0"/>
        <v>5</v>
      </c>
      <c r="K39" s="142">
        <v>28</v>
      </c>
      <c r="L39" s="143" cm="1">
        <f t="array" ref="L39">IF(K39="","---",_xlfn.XLOOKUP($D$5,kubbATPmodel!$I$5:$HE$5,_xlfn.XLOOKUP(K39,kubbATPmodel!$D$9:$D$56,kubbATPmodel!$I$9:$HE$56)))</f>
        <v>0</v>
      </c>
      <c r="M39" s="145">
        <f t="shared" si="1"/>
        <v>0</v>
      </c>
    </row>
    <row r="40" spans="2:13" x14ac:dyDescent="0.25">
      <c r="B40" s="45">
        <v>10</v>
      </c>
      <c r="C40" s="41">
        <v>29</v>
      </c>
      <c r="D40" s="31" t="s">
        <v>358</v>
      </c>
      <c r="E40" s="28" t="s">
        <v>359</v>
      </c>
      <c r="F40" s="32"/>
      <c r="G40" s="29"/>
      <c r="H40" s="114"/>
      <c r="I40" s="183">
        <f t="shared" si="0"/>
        <v>5</v>
      </c>
      <c r="K40" s="142">
        <v>29</v>
      </c>
      <c r="L40" s="143" cm="1">
        <f t="array" ref="L40">IF(K40="","---",_xlfn.XLOOKUP($D$5,kubbATPmodel!$I$5:$HE$5,_xlfn.XLOOKUP(K40,kubbATPmodel!$D$9:$D$56,kubbATPmodel!$I$9:$HE$56)))</f>
        <v>0</v>
      </c>
      <c r="M40" s="145">
        <f t="shared" si="1"/>
        <v>0</v>
      </c>
    </row>
    <row r="41" spans="2:13" x14ac:dyDescent="0.25">
      <c r="B41" s="45">
        <v>10</v>
      </c>
      <c r="C41" s="41">
        <v>30</v>
      </c>
      <c r="D41" s="31" t="s">
        <v>360</v>
      </c>
      <c r="E41" s="28" t="s">
        <v>337</v>
      </c>
      <c r="F41" s="32" t="s">
        <v>361</v>
      </c>
      <c r="G41" s="29"/>
      <c r="H41" s="114"/>
      <c r="I41" s="183">
        <f t="shared" si="0"/>
        <v>5</v>
      </c>
      <c r="K41" s="142">
        <v>30</v>
      </c>
      <c r="L41" s="143" cm="1">
        <f t="array" ref="L41">IF(K41="","---",_xlfn.XLOOKUP($D$5,kubbATPmodel!$I$5:$HE$5,_xlfn.XLOOKUP(K41,kubbATPmodel!$D$9:$D$56,kubbATPmodel!$I$9:$HE$56)))</f>
        <v>0</v>
      </c>
      <c r="M41" s="145">
        <f t="shared" si="1"/>
        <v>0</v>
      </c>
    </row>
    <row r="42" spans="2:13" x14ac:dyDescent="0.25">
      <c r="B42" s="45">
        <v>11</v>
      </c>
      <c r="C42" s="41">
        <v>31</v>
      </c>
      <c r="D42" s="31" t="s">
        <v>320</v>
      </c>
      <c r="E42" s="28" t="s">
        <v>348</v>
      </c>
      <c r="F42" s="32"/>
      <c r="G42" s="29"/>
      <c r="H42" s="114"/>
      <c r="I42" s="183">
        <f t="shared" si="0"/>
        <v>5</v>
      </c>
      <c r="K42" s="142">
        <v>31</v>
      </c>
      <c r="L42" s="143" cm="1">
        <f t="array" ref="L42">IF(K42="","---",_xlfn.XLOOKUP($D$5,kubbATPmodel!$I$5:$HE$5,_xlfn.XLOOKUP(K42,kubbATPmodel!$D$9:$D$56,kubbATPmodel!$I$9:$HE$56)))</f>
        <v>0</v>
      </c>
      <c r="M42" s="145">
        <f t="shared" si="1"/>
        <v>0</v>
      </c>
    </row>
    <row r="43" spans="2:13" x14ac:dyDescent="0.25">
      <c r="B43" s="45">
        <v>11</v>
      </c>
      <c r="C43" s="41">
        <v>32</v>
      </c>
      <c r="D43" s="31" t="s">
        <v>362</v>
      </c>
      <c r="E43" s="28" t="s">
        <v>363</v>
      </c>
      <c r="F43" s="32" t="s">
        <v>364</v>
      </c>
      <c r="G43" s="29"/>
      <c r="H43" s="114"/>
      <c r="I43" s="183">
        <f t="shared" si="0"/>
        <v>5</v>
      </c>
      <c r="K43" s="142">
        <v>32</v>
      </c>
      <c r="L43" s="143" cm="1">
        <f t="array" ref="L43">IF(K43="","---",_xlfn.XLOOKUP($D$5,kubbATPmodel!$I$5:$HE$5,_xlfn.XLOOKUP(K43,kubbATPmodel!$D$9:$D$56,kubbATPmodel!$I$9:$HE$56)))</f>
        <v>0</v>
      </c>
      <c r="M43" s="145">
        <f t="shared" si="1"/>
        <v>0</v>
      </c>
    </row>
    <row r="44" spans="2:13" x14ac:dyDescent="0.25">
      <c r="B44" s="45">
        <v>11</v>
      </c>
      <c r="C44" s="41">
        <v>33</v>
      </c>
      <c r="D44" s="31" t="s">
        <v>327</v>
      </c>
      <c r="E44" s="28" t="s">
        <v>365</v>
      </c>
      <c r="F44" s="32"/>
      <c r="G44" s="29"/>
      <c r="H44" s="114"/>
      <c r="I44" s="183">
        <f t="shared" si="0"/>
        <v>5</v>
      </c>
      <c r="K44" s="142">
        <v>33</v>
      </c>
      <c r="L44" s="143" cm="1">
        <f t="array" ref="L44">IF(K44="","---",_xlfn.XLOOKUP($D$5,kubbATPmodel!$I$5:$HE$5,_xlfn.XLOOKUP(K44,kubbATPmodel!$D$9:$D$56,kubbATPmodel!$I$9:$HE$56)))</f>
        <v>0</v>
      </c>
      <c r="M44" s="145">
        <f t="shared" si="1"/>
        <v>0</v>
      </c>
    </row>
    <row r="45" spans="2:13" x14ac:dyDescent="0.25">
      <c r="B45" s="45">
        <v>12</v>
      </c>
      <c r="C45" s="41">
        <v>34</v>
      </c>
      <c r="D45" s="31" t="s">
        <v>366</v>
      </c>
      <c r="E45" s="28" t="s">
        <v>312</v>
      </c>
      <c r="F45" s="32"/>
      <c r="G45" s="29"/>
      <c r="H45" s="114"/>
      <c r="I45" s="183">
        <f t="shared" si="0"/>
        <v>5</v>
      </c>
      <c r="K45" s="142">
        <v>34</v>
      </c>
      <c r="L45" s="143" cm="1">
        <f t="array" ref="L45">IF(K45="","---",_xlfn.XLOOKUP($D$5,kubbATPmodel!$I$5:$HE$5,_xlfn.XLOOKUP(K45,kubbATPmodel!$D$9:$D$56,kubbATPmodel!$I$9:$HE$56)))</f>
        <v>0</v>
      </c>
      <c r="M45" s="145">
        <f t="shared" si="1"/>
        <v>0</v>
      </c>
    </row>
    <row r="46" spans="2:13" x14ac:dyDescent="0.25">
      <c r="B46" s="45">
        <v>12</v>
      </c>
      <c r="C46" s="41">
        <v>35</v>
      </c>
      <c r="D46" s="31" t="s">
        <v>367</v>
      </c>
      <c r="E46" s="28" t="s">
        <v>368</v>
      </c>
      <c r="F46" s="32"/>
      <c r="G46" s="29"/>
      <c r="H46" s="114"/>
      <c r="I46" s="183">
        <f t="shared" si="0"/>
        <v>5</v>
      </c>
      <c r="K46" s="142">
        <v>35</v>
      </c>
      <c r="L46" s="143" cm="1">
        <f t="array" ref="L46">IF(K46="","---",_xlfn.XLOOKUP($D$5,kubbATPmodel!$I$5:$HE$5,_xlfn.XLOOKUP(K46,kubbATPmodel!$D$9:$D$56,kubbATPmodel!$I$9:$HE$56)))</f>
        <v>0</v>
      </c>
      <c r="M46" s="145">
        <f t="shared" si="1"/>
        <v>0</v>
      </c>
    </row>
    <row r="47" spans="2:13" x14ac:dyDescent="0.25">
      <c r="B47" s="45">
        <v>12</v>
      </c>
      <c r="C47" s="41">
        <v>36</v>
      </c>
      <c r="D47" s="31" t="s">
        <v>369</v>
      </c>
      <c r="E47" s="28" t="s">
        <v>306</v>
      </c>
      <c r="F47" s="32"/>
      <c r="G47" s="29"/>
      <c r="H47" s="114"/>
      <c r="I47" s="183">
        <f t="shared" si="0"/>
        <v>5</v>
      </c>
      <c r="K47" s="142">
        <v>36</v>
      </c>
      <c r="L47" s="143" cm="1">
        <f t="array" ref="L47">IF(K47="","---",_xlfn.XLOOKUP($D$5,kubbATPmodel!$I$5:$HE$5,_xlfn.XLOOKUP(K47,kubbATPmodel!$D$9:$D$56,kubbATPmodel!$I$9:$HE$56)))</f>
        <v>0</v>
      </c>
      <c r="M47" s="145">
        <f t="shared" si="1"/>
        <v>0</v>
      </c>
    </row>
    <row r="48" spans="2:13" x14ac:dyDescent="0.25">
      <c r="B48" s="45">
        <v>13</v>
      </c>
      <c r="C48" s="41">
        <v>37</v>
      </c>
      <c r="D48" s="31" t="s">
        <v>370</v>
      </c>
      <c r="E48" s="28" t="s">
        <v>337</v>
      </c>
      <c r="F48" s="32"/>
      <c r="G48" s="29"/>
      <c r="H48" s="114"/>
      <c r="I48" s="183">
        <f t="shared" si="0"/>
        <v>3</v>
      </c>
      <c r="K48" s="142">
        <v>37</v>
      </c>
      <c r="L48" s="143" cm="1">
        <f t="array" ref="L48">IF(K48="","---",_xlfn.XLOOKUP($D$5,kubbATPmodel!$I$5:$HE$5,_xlfn.XLOOKUP(K48,kubbATPmodel!$D$9:$D$56,kubbATPmodel!$I$9:$HE$56)))</f>
        <v>0</v>
      </c>
      <c r="M48" s="145">
        <f t="shared" si="1"/>
        <v>0</v>
      </c>
    </row>
    <row r="49" spans="2:13" x14ac:dyDescent="0.25">
      <c r="B49" s="45">
        <v>13</v>
      </c>
      <c r="C49" s="41">
        <v>38</v>
      </c>
      <c r="D49" s="31" t="s">
        <v>371</v>
      </c>
      <c r="E49" s="28" t="s">
        <v>372</v>
      </c>
      <c r="F49" s="32"/>
      <c r="G49" s="29"/>
      <c r="H49" s="114"/>
      <c r="I49" s="183">
        <f t="shared" si="0"/>
        <v>3</v>
      </c>
      <c r="K49" s="142">
        <v>38</v>
      </c>
      <c r="L49" s="143" cm="1">
        <f t="array" ref="L49">IF(K49="","---",_xlfn.XLOOKUP($D$5,kubbATPmodel!$I$5:$HE$5,_xlfn.XLOOKUP(K49,kubbATPmodel!$D$9:$D$56,kubbATPmodel!$I$9:$HE$56)))</f>
        <v>0</v>
      </c>
      <c r="M49" s="145">
        <f t="shared" si="1"/>
        <v>0</v>
      </c>
    </row>
    <row r="50" spans="2:13" x14ac:dyDescent="0.25">
      <c r="B50" s="45">
        <v>13</v>
      </c>
      <c r="C50" s="41">
        <v>39</v>
      </c>
      <c r="D50" s="31" t="s">
        <v>373</v>
      </c>
      <c r="E50" s="28" t="s">
        <v>307</v>
      </c>
      <c r="F50" s="32"/>
      <c r="G50" s="29"/>
      <c r="H50" s="114"/>
      <c r="I50" s="183">
        <f t="shared" si="0"/>
        <v>3</v>
      </c>
      <c r="K50" s="142">
        <v>39</v>
      </c>
      <c r="L50" s="143" cm="1">
        <f t="array" ref="L50">IF(K50="","---",_xlfn.XLOOKUP($D$5,kubbATPmodel!$I$5:$HE$5,_xlfn.XLOOKUP(K50,kubbATPmodel!$D$9:$D$56,kubbATPmodel!$I$9:$HE$56)))</f>
        <v>0</v>
      </c>
      <c r="M50" s="145">
        <f t="shared" si="1"/>
        <v>0</v>
      </c>
    </row>
    <row r="51" spans="2:13" x14ac:dyDescent="0.25">
      <c r="B51" s="45">
        <v>14</v>
      </c>
      <c r="C51" s="41">
        <v>40</v>
      </c>
      <c r="D51" s="31" t="s">
        <v>374</v>
      </c>
      <c r="E51" s="28" t="s">
        <v>321</v>
      </c>
      <c r="F51" s="32"/>
      <c r="G51" s="29"/>
      <c r="H51" s="114"/>
      <c r="I51" s="183">
        <f t="shared" si="0"/>
        <v>3</v>
      </c>
      <c r="K51" s="142">
        <v>40</v>
      </c>
      <c r="L51" s="143" cm="1">
        <f t="array" ref="L51">IF(K51="","---",_xlfn.XLOOKUP($D$5,kubbATPmodel!$I$5:$HE$5,_xlfn.XLOOKUP(K51,kubbATPmodel!$D$9:$D$56,kubbATPmodel!$I$9:$HE$56)))</f>
        <v>0</v>
      </c>
      <c r="M51" s="145">
        <f t="shared" si="1"/>
        <v>0</v>
      </c>
    </row>
    <row r="52" spans="2:13" x14ac:dyDescent="0.25">
      <c r="B52" s="45">
        <v>14</v>
      </c>
      <c r="C52" s="41">
        <v>41</v>
      </c>
      <c r="D52" s="31" t="s">
        <v>375</v>
      </c>
      <c r="E52" s="28" t="s">
        <v>348</v>
      </c>
      <c r="F52" s="32"/>
      <c r="G52" s="29"/>
      <c r="H52" s="114"/>
      <c r="I52" s="183">
        <f t="shared" si="0"/>
        <v>3</v>
      </c>
      <c r="K52" s="142">
        <v>41</v>
      </c>
      <c r="L52" s="143" cm="1">
        <f t="array" ref="L52">IF(K52="","---",_xlfn.XLOOKUP($D$5,kubbATPmodel!$I$5:$HE$5,_xlfn.XLOOKUP(K52,kubbATPmodel!$D$9:$D$56,kubbATPmodel!$I$9:$HE$56)))</f>
        <v>0</v>
      </c>
      <c r="M52" s="145">
        <f t="shared" si="1"/>
        <v>0</v>
      </c>
    </row>
    <row r="53" spans="2:13" x14ac:dyDescent="0.25">
      <c r="B53" s="45">
        <v>14</v>
      </c>
      <c r="C53" s="41">
        <v>42</v>
      </c>
      <c r="D53" s="31" t="s">
        <v>359</v>
      </c>
      <c r="E53" s="28" t="s">
        <v>376</v>
      </c>
      <c r="F53" s="32"/>
      <c r="G53" s="29"/>
      <c r="H53" s="114"/>
      <c r="I53" s="183">
        <f t="shared" si="0"/>
        <v>3</v>
      </c>
      <c r="K53" s="142">
        <v>42</v>
      </c>
      <c r="L53" s="143" cm="1">
        <f t="array" ref="L53">IF(K53="","---",_xlfn.XLOOKUP($D$5,kubbATPmodel!$I$5:$HE$5,_xlfn.XLOOKUP(K53,kubbATPmodel!$D$9:$D$56,kubbATPmodel!$I$9:$HE$56)))</f>
        <v>0</v>
      </c>
      <c r="M53" s="145">
        <f t="shared" si="1"/>
        <v>0</v>
      </c>
    </row>
    <row r="54" spans="2:13" x14ac:dyDescent="0.25">
      <c r="B54" s="45">
        <v>15</v>
      </c>
      <c r="C54" s="41">
        <v>43</v>
      </c>
      <c r="D54" s="31" t="s">
        <v>377</v>
      </c>
      <c r="E54" s="28" t="s">
        <v>378</v>
      </c>
      <c r="F54" s="32"/>
      <c r="G54" s="29"/>
      <c r="H54" s="114"/>
      <c r="I54" s="183">
        <f t="shared" si="0"/>
        <v>3</v>
      </c>
      <c r="K54" s="142">
        <v>43</v>
      </c>
      <c r="L54" s="143" cm="1">
        <f t="array" ref="L54">IF(K54="","---",_xlfn.XLOOKUP($D$5,kubbATPmodel!$I$5:$HE$5,_xlfn.XLOOKUP(K54,kubbATPmodel!$D$9:$D$56,kubbATPmodel!$I$9:$HE$56)))</f>
        <v>0</v>
      </c>
      <c r="M54" s="145">
        <f t="shared" si="1"/>
        <v>0</v>
      </c>
    </row>
    <row r="55" spans="2:13" x14ac:dyDescent="0.25">
      <c r="B55" s="45">
        <v>15</v>
      </c>
      <c r="C55" s="41">
        <v>44</v>
      </c>
      <c r="D55" s="31" t="s">
        <v>379</v>
      </c>
      <c r="E55" s="28" t="s">
        <v>372</v>
      </c>
      <c r="F55" s="32"/>
      <c r="G55" s="29"/>
      <c r="H55" s="114"/>
      <c r="I55" s="183">
        <f t="shared" si="0"/>
        <v>3</v>
      </c>
      <c r="K55" s="142">
        <v>44</v>
      </c>
      <c r="L55" s="143" cm="1">
        <f t="array" ref="L55">IF(K55="","---",_xlfn.XLOOKUP($D$5,kubbATPmodel!$I$5:$HE$5,_xlfn.XLOOKUP(K55,kubbATPmodel!$D$9:$D$56,kubbATPmodel!$I$9:$HE$56)))</f>
        <v>0</v>
      </c>
      <c r="M55" s="145">
        <f t="shared" si="1"/>
        <v>0</v>
      </c>
    </row>
    <row r="56" spans="2:13" x14ac:dyDescent="0.25">
      <c r="B56" s="45">
        <v>15</v>
      </c>
      <c r="C56" s="41">
        <v>45</v>
      </c>
      <c r="D56" s="31" t="s">
        <v>380</v>
      </c>
      <c r="E56" s="28" t="s">
        <v>381</v>
      </c>
      <c r="F56" s="32"/>
      <c r="G56" s="29"/>
      <c r="H56" s="114"/>
      <c r="I56" s="183">
        <f t="shared" si="0"/>
        <v>3</v>
      </c>
      <c r="K56" s="142">
        <v>45</v>
      </c>
      <c r="L56" s="143" cm="1">
        <f t="array" ref="L56">IF(K56="","---",_xlfn.XLOOKUP($D$5,kubbATPmodel!$I$5:$HE$5,_xlfn.XLOOKUP(K56,kubbATPmodel!$D$9:$D$56,kubbATPmodel!$I$9:$HE$56)))</f>
        <v>0</v>
      </c>
      <c r="M56" s="145">
        <f t="shared" si="1"/>
        <v>0</v>
      </c>
    </row>
    <row r="57" spans="2:13" x14ac:dyDescent="0.25">
      <c r="B57" s="45">
        <v>16</v>
      </c>
      <c r="C57" s="41">
        <v>46</v>
      </c>
      <c r="D57" s="31" t="s">
        <v>382</v>
      </c>
      <c r="E57" s="28" t="s">
        <v>348</v>
      </c>
      <c r="F57" s="32"/>
      <c r="G57" s="29"/>
      <c r="H57" s="114"/>
      <c r="I57" s="183">
        <f t="shared" si="0"/>
        <v>3</v>
      </c>
      <c r="K57" s="142">
        <v>46</v>
      </c>
      <c r="L57" s="143" cm="1">
        <f t="array" ref="L57">IF(K57="","---",_xlfn.XLOOKUP($D$5,kubbATPmodel!$I$5:$HE$5,_xlfn.XLOOKUP(K57,kubbATPmodel!$D$9:$D$56,kubbATPmodel!$I$9:$HE$56)))</f>
        <v>0</v>
      </c>
      <c r="M57" s="145">
        <f t="shared" si="1"/>
        <v>0</v>
      </c>
    </row>
    <row r="58" spans="2:13" x14ac:dyDescent="0.25">
      <c r="B58" s="45">
        <v>16</v>
      </c>
      <c r="C58" s="41">
        <v>47</v>
      </c>
      <c r="D58" s="31" t="s">
        <v>383</v>
      </c>
      <c r="E58" s="28" t="s">
        <v>384</v>
      </c>
      <c r="F58" s="32"/>
      <c r="G58" s="29"/>
      <c r="H58" s="114"/>
      <c r="I58" s="183">
        <f t="shared" si="0"/>
        <v>3</v>
      </c>
      <c r="K58" s="142">
        <v>47</v>
      </c>
      <c r="L58" s="143" cm="1">
        <f t="array" ref="L58">IF(K58="","---",_xlfn.XLOOKUP($D$5,kubbATPmodel!$I$5:$HE$5,_xlfn.XLOOKUP(K58,kubbATPmodel!$D$9:$D$56,kubbATPmodel!$I$9:$HE$56)))</f>
        <v>0</v>
      </c>
      <c r="M58" s="145">
        <f t="shared" si="1"/>
        <v>0</v>
      </c>
    </row>
    <row r="59" spans="2:13" x14ac:dyDescent="0.25">
      <c r="B59" s="45">
        <v>16</v>
      </c>
      <c r="C59" s="41">
        <v>48</v>
      </c>
      <c r="D59" s="31" t="s">
        <v>385</v>
      </c>
      <c r="E59" s="28" t="s">
        <v>337</v>
      </c>
      <c r="F59" s="32"/>
      <c r="G59" s="29"/>
      <c r="H59" s="114"/>
      <c r="I59" s="183">
        <f t="shared" si="0"/>
        <v>3</v>
      </c>
      <c r="K59" s="142">
        <v>48</v>
      </c>
      <c r="L59" s="143" cm="1">
        <f t="array" ref="L59">IF(K59="","---",_xlfn.XLOOKUP($D$5,kubbATPmodel!$I$5:$HE$5,_xlfn.XLOOKUP(K59,kubbATPmodel!$D$9:$D$56,kubbATPmodel!$I$9:$HE$56)))</f>
        <v>0</v>
      </c>
      <c r="M59" s="145">
        <f t="shared" si="1"/>
        <v>0</v>
      </c>
    </row>
    <row r="60" spans="2:13" x14ac:dyDescent="0.25">
      <c r="B60" s="45">
        <v>17</v>
      </c>
      <c r="C60" s="41">
        <v>49</v>
      </c>
      <c r="D60" s="31" t="s">
        <v>386</v>
      </c>
      <c r="E60" s="28" t="s">
        <v>387</v>
      </c>
      <c r="F60" s="32"/>
      <c r="G60" s="29"/>
      <c r="H60" s="114"/>
      <c r="I60" s="183">
        <f t="shared" si="0"/>
        <v>2</v>
      </c>
      <c r="K60" s="142">
        <v>49</v>
      </c>
      <c r="L60" s="143" t="e" cm="1">
        <f t="array" ref="L60">IF(K60="","---",_xlfn.XLOOKUP($D$5,kubbATPmodel!$I$5:$HE$5,_xlfn.XLOOKUP(K60,kubbATPmodel!$D$9:$D$56,kubbATPmodel!$I$9:$HE$56)))</f>
        <v>#N/A</v>
      </c>
      <c r="M60" s="145" t="e">
        <f t="shared" si="1"/>
        <v>#N/A</v>
      </c>
    </row>
    <row r="61" spans="2:13" x14ac:dyDescent="0.25">
      <c r="B61" s="45">
        <v>17</v>
      </c>
      <c r="C61" s="41">
        <v>50</v>
      </c>
      <c r="D61" s="31" t="s">
        <v>388</v>
      </c>
      <c r="E61" s="28" t="s">
        <v>389</v>
      </c>
      <c r="F61" s="32"/>
      <c r="G61" s="29"/>
      <c r="H61" s="114"/>
      <c r="I61" s="183">
        <f t="shared" si="0"/>
        <v>2</v>
      </c>
      <c r="K61" s="142">
        <v>50</v>
      </c>
      <c r="L61" s="143" t="e" cm="1">
        <f t="array" ref="L61">IF(K61="","---",_xlfn.XLOOKUP($D$5,kubbATPmodel!$I$5:$HE$5,_xlfn.XLOOKUP(K61,kubbATPmodel!$D$9:$D$56,kubbATPmodel!$I$9:$HE$56)))</f>
        <v>#N/A</v>
      </c>
      <c r="M61" s="145" t="e">
        <f t="shared" si="1"/>
        <v>#N/A</v>
      </c>
    </row>
    <row r="62" spans="2:13" x14ac:dyDescent="0.25">
      <c r="B62" s="45">
        <v>17</v>
      </c>
      <c r="C62" s="41">
        <v>51</v>
      </c>
      <c r="D62" s="31" t="s">
        <v>334</v>
      </c>
      <c r="E62" s="28" t="s">
        <v>335</v>
      </c>
      <c r="F62" s="32"/>
      <c r="G62" s="29"/>
      <c r="H62" s="114"/>
      <c r="I62" s="183">
        <f t="shared" si="0"/>
        <v>2</v>
      </c>
      <c r="K62" s="142">
        <v>51</v>
      </c>
      <c r="L62" s="143" t="e" cm="1">
        <f t="array" ref="L62">IF(K62="","---",_xlfn.XLOOKUP($D$5,kubbATPmodel!$I$5:$HE$5,_xlfn.XLOOKUP(K62,kubbATPmodel!$D$9:$D$56,kubbATPmodel!$I$9:$HE$56)))</f>
        <v>#N/A</v>
      </c>
      <c r="M62" s="145" t="e">
        <f t="shared" si="1"/>
        <v>#N/A</v>
      </c>
    </row>
    <row r="63" spans="2:13" x14ac:dyDescent="0.25">
      <c r="B63" s="45">
        <v>18</v>
      </c>
      <c r="C63" s="41">
        <v>52</v>
      </c>
      <c r="D63" s="31" t="s">
        <v>390</v>
      </c>
      <c r="E63" s="28" t="s">
        <v>391</v>
      </c>
      <c r="F63" s="32"/>
      <c r="G63" s="29"/>
      <c r="H63" s="114"/>
      <c r="I63" s="183">
        <f t="shared" si="0"/>
        <v>2</v>
      </c>
      <c r="K63" s="142">
        <v>52</v>
      </c>
      <c r="L63" s="143" t="e" cm="1">
        <f t="array" ref="L63">IF(K63="","---",_xlfn.XLOOKUP($D$5,kubbATPmodel!$I$5:$HE$5,_xlfn.XLOOKUP(K63,kubbATPmodel!$D$9:$D$56,kubbATPmodel!$I$9:$HE$56)))</f>
        <v>#N/A</v>
      </c>
      <c r="M63" s="145" t="e">
        <f t="shared" si="1"/>
        <v>#N/A</v>
      </c>
    </row>
    <row r="64" spans="2:13" x14ac:dyDescent="0.25">
      <c r="B64" s="45">
        <v>18</v>
      </c>
      <c r="C64" s="41">
        <v>53</v>
      </c>
      <c r="D64" s="31" t="s">
        <v>392</v>
      </c>
      <c r="E64" s="28" t="s">
        <v>340</v>
      </c>
      <c r="F64" s="32"/>
      <c r="G64" s="29"/>
      <c r="H64" s="114"/>
      <c r="I64" s="183">
        <f t="shared" si="0"/>
        <v>2</v>
      </c>
      <c r="K64" s="142">
        <v>53</v>
      </c>
      <c r="L64" s="143" t="e" cm="1">
        <f t="array" ref="L64">IF(K64="","---",_xlfn.XLOOKUP($D$5,kubbATPmodel!$I$5:$HE$5,_xlfn.XLOOKUP(K64,kubbATPmodel!$D$9:$D$56,kubbATPmodel!$I$9:$HE$56)))</f>
        <v>#N/A</v>
      </c>
      <c r="M64" s="145" t="e">
        <f t="shared" si="1"/>
        <v>#N/A</v>
      </c>
    </row>
    <row r="65" spans="2:13" x14ac:dyDescent="0.25">
      <c r="B65" s="45">
        <v>18</v>
      </c>
      <c r="C65" s="41">
        <v>54</v>
      </c>
      <c r="D65" s="31" t="s">
        <v>393</v>
      </c>
      <c r="E65" s="28" t="s">
        <v>394</v>
      </c>
      <c r="F65" s="32"/>
      <c r="G65" s="29"/>
      <c r="H65" s="114"/>
      <c r="I65" s="183">
        <f t="shared" si="0"/>
        <v>2</v>
      </c>
      <c r="K65" s="142">
        <v>54</v>
      </c>
      <c r="L65" s="143" t="e" cm="1">
        <f t="array" ref="L65">IF(K65="","---",_xlfn.XLOOKUP($D$5,kubbATPmodel!$I$5:$HE$5,_xlfn.XLOOKUP(K65,kubbATPmodel!$D$9:$D$56,kubbATPmodel!$I$9:$HE$56)))</f>
        <v>#N/A</v>
      </c>
      <c r="M65" s="145" t="e">
        <f t="shared" si="1"/>
        <v>#N/A</v>
      </c>
    </row>
    <row r="66" spans="2:13" x14ac:dyDescent="0.25">
      <c r="B66" s="45"/>
      <c r="C66" s="41"/>
      <c r="D66" s="31"/>
      <c r="E66" s="28"/>
      <c r="F66" s="32"/>
      <c r="G66" s="29"/>
      <c r="H66" s="114"/>
      <c r="I66" s="183" t="e">
        <f t="shared" si="0"/>
        <v>#N/A</v>
      </c>
      <c r="K66" s="142">
        <v>55</v>
      </c>
      <c r="L66" s="143" t="e" cm="1">
        <f t="array" ref="L66">IF(K66="","---",_xlfn.XLOOKUP($D$5,kubbATPmodel!$I$5:$HE$5,_xlfn.XLOOKUP(K66,kubbATPmodel!$D$9:$D$56,kubbATPmodel!$I$9:$HE$56)))</f>
        <v>#N/A</v>
      </c>
      <c r="M66" s="145" t="e">
        <f t="shared" si="1"/>
        <v>#N/A</v>
      </c>
    </row>
    <row r="67" spans="2:13" x14ac:dyDescent="0.25">
      <c r="B67" s="45"/>
      <c r="C67" s="41"/>
      <c r="D67" s="31"/>
      <c r="E67" s="28"/>
      <c r="F67" s="32"/>
      <c r="G67" s="29"/>
      <c r="H67" s="114"/>
      <c r="I67" s="183" t="e">
        <f t="shared" si="0"/>
        <v>#N/A</v>
      </c>
      <c r="K67" s="142">
        <v>56</v>
      </c>
      <c r="L67" s="143" t="e" cm="1">
        <f t="array" ref="L67">IF(K67="","---",_xlfn.XLOOKUP($D$5,kubbATPmodel!$I$5:$HE$5,_xlfn.XLOOKUP(K67,kubbATPmodel!$D$9:$D$56,kubbATPmodel!$I$9:$HE$56)))</f>
        <v>#N/A</v>
      </c>
      <c r="M67" s="145" t="e">
        <f t="shared" si="1"/>
        <v>#N/A</v>
      </c>
    </row>
    <row r="68" spans="2:13" x14ac:dyDescent="0.25">
      <c r="B68" s="45"/>
      <c r="C68" s="41"/>
      <c r="D68" s="31"/>
      <c r="E68" s="28"/>
      <c r="F68" s="32"/>
      <c r="G68" s="29"/>
      <c r="H68" s="114"/>
      <c r="I68" s="183" t="e">
        <f t="shared" si="0"/>
        <v>#N/A</v>
      </c>
      <c r="K68" s="142">
        <v>57</v>
      </c>
      <c r="L68" s="143" t="e" cm="1">
        <f t="array" ref="L68">IF(K68="","---",_xlfn.XLOOKUP($D$5,kubbATPmodel!$I$5:$HE$5,_xlfn.XLOOKUP(K68,kubbATPmodel!$D$9:$D$56,kubbATPmodel!$I$9:$HE$56)))</f>
        <v>#N/A</v>
      </c>
      <c r="M68" s="145" t="e">
        <f t="shared" si="1"/>
        <v>#N/A</v>
      </c>
    </row>
    <row r="69" spans="2:13" x14ac:dyDescent="0.25">
      <c r="B69" s="45"/>
      <c r="C69" s="41"/>
      <c r="D69" s="31"/>
      <c r="E69" s="28"/>
      <c r="F69" s="32"/>
      <c r="G69" s="29"/>
      <c r="H69" s="114"/>
      <c r="I69" s="183" t="e">
        <f t="shared" si="0"/>
        <v>#N/A</v>
      </c>
      <c r="K69" s="142">
        <v>58</v>
      </c>
      <c r="L69" s="143" t="e" cm="1">
        <f t="array" ref="L69">IF(K69="","---",_xlfn.XLOOKUP($D$5,kubbATPmodel!$I$5:$HE$5,_xlfn.XLOOKUP(K69,kubbATPmodel!$D$9:$D$56,kubbATPmodel!$I$9:$HE$56)))</f>
        <v>#N/A</v>
      </c>
      <c r="M69" s="145" t="e">
        <f t="shared" si="1"/>
        <v>#N/A</v>
      </c>
    </row>
    <row r="70" spans="2:13" x14ac:dyDescent="0.25">
      <c r="B70" s="45"/>
      <c r="C70" s="41"/>
      <c r="D70" s="31"/>
      <c r="E70" s="28"/>
      <c r="F70" s="32"/>
      <c r="G70" s="29"/>
      <c r="H70" s="114"/>
      <c r="I70" s="183" t="e">
        <f t="shared" si="0"/>
        <v>#N/A</v>
      </c>
      <c r="K70" s="142">
        <v>59</v>
      </c>
      <c r="L70" s="143" t="e" cm="1">
        <f t="array" ref="L70">IF(K70="","---",_xlfn.XLOOKUP($D$5,kubbATPmodel!$I$5:$HE$5,_xlfn.XLOOKUP(K70,kubbATPmodel!$D$9:$D$56,kubbATPmodel!$I$9:$HE$56)))</f>
        <v>#N/A</v>
      </c>
      <c r="M70" s="145" t="e">
        <f t="shared" si="1"/>
        <v>#N/A</v>
      </c>
    </row>
    <row r="71" spans="2:13" x14ac:dyDescent="0.25">
      <c r="B71" s="45"/>
      <c r="C71" s="41"/>
      <c r="D71" s="31"/>
      <c r="E71" s="28"/>
      <c r="F71" s="32"/>
      <c r="G71" s="29"/>
      <c r="H71" s="114"/>
      <c r="I71" s="183" t="e">
        <f t="shared" si="0"/>
        <v>#N/A</v>
      </c>
      <c r="K71" s="142">
        <v>60</v>
      </c>
      <c r="L71" s="143" t="e" cm="1">
        <f t="array" ref="L71">IF(K71="","---",_xlfn.XLOOKUP($D$5,kubbATPmodel!$I$5:$HE$5,_xlfn.XLOOKUP(K71,kubbATPmodel!$D$9:$D$56,kubbATPmodel!$I$9:$HE$56)))</f>
        <v>#N/A</v>
      </c>
      <c r="M71" s="145" t="e">
        <f t="shared" si="1"/>
        <v>#N/A</v>
      </c>
    </row>
    <row r="72" spans="2:13" x14ac:dyDescent="0.25">
      <c r="B72" s="45"/>
      <c r="C72" s="41"/>
      <c r="D72" s="31"/>
      <c r="E72" s="28"/>
      <c r="F72" s="32"/>
      <c r="G72" s="29"/>
      <c r="H72" s="114"/>
      <c r="I72" s="183" t="e">
        <f t="shared" si="0"/>
        <v>#N/A</v>
      </c>
      <c r="K72" s="142">
        <v>61</v>
      </c>
      <c r="L72" s="143" t="e" cm="1">
        <f t="array" ref="L72">IF(K72="","---",_xlfn.XLOOKUP($D$5,kubbATPmodel!$I$5:$HE$5,_xlfn.XLOOKUP(K72,kubbATPmodel!$D$9:$D$56,kubbATPmodel!$I$9:$HE$56)))</f>
        <v>#N/A</v>
      </c>
      <c r="M72" s="145" t="e">
        <f t="shared" si="1"/>
        <v>#N/A</v>
      </c>
    </row>
    <row r="73" spans="2:13" x14ac:dyDescent="0.25">
      <c r="B73" s="45"/>
      <c r="C73" s="41"/>
      <c r="D73" s="31"/>
      <c r="E73" s="28"/>
      <c r="F73" s="32"/>
      <c r="G73" s="29"/>
      <c r="H73" s="114"/>
      <c r="I73" s="183" t="e">
        <f t="shared" si="0"/>
        <v>#N/A</v>
      </c>
      <c r="K73" s="142">
        <v>62</v>
      </c>
      <c r="L73" s="143" t="e" cm="1">
        <f t="array" ref="L73">IF(K73="","---",_xlfn.XLOOKUP($D$5,kubbATPmodel!$I$5:$HE$5,_xlfn.XLOOKUP(K73,kubbATPmodel!$D$9:$D$56,kubbATPmodel!$I$9:$HE$56)))</f>
        <v>#N/A</v>
      </c>
      <c r="M73" s="145" t="e">
        <f t="shared" si="1"/>
        <v>#N/A</v>
      </c>
    </row>
    <row r="74" spans="2:13" x14ac:dyDescent="0.25">
      <c r="B74" s="45"/>
      <c r="C74" s="41"/>
      <c r="D74" s="31"/>
      <c r="E74" s="28"/>
      <c r="F74" s="32"/>
      <c r="G74" s="29"/>
      <c r="H74" s="114"/>
      <c r="I74" s="183" t="e">
        <f t="shared" si="0"/>
        <v>#N/A</v>
      </c>
      <c r="K74" s="142">
        <v>63</v>
      </c>
      <c r="L74" s="143" t="e" cm="1">
        <f t="array" ref="L74">IF(K74="","---",_xlfn.XLOOKUP($D$5,kubbATPmodel!$I$5:$HE$5,_xlfn.XLOOKUP(K74,kubbATPmodel!$D$9:$D$56,kubbATPmodel!$I$9:$HE$56)))</f>
        <v>#N/A</v>
      </c>
      <c r="M74" s="145" t="e">
        <f t="shared" si="1"/>
        <v>#N/A</v>
      </c>
    </row>
    <row r="75" spans="2:13" x14ac:dyDescent="0.25">
      <c r="B75" s="45"/>
      <c r="C75" s="41"/>
      <c r="D75" s="31"/>
      <c r="E75" s="28"/>
      <c r="F75" s="32"/>
      <c r="G75" s="29"/>
      <c r="H75" s="114"/>
      <c r="I75" s="183" t="e">
        <f t="shared" si="0"/>
        <v>#N/A</v>
      </c>
      <c r="K75" s="142">
        <v>64</v>
      </c>
      <c r="L75" s="143" t="e" cm="1">
        <f t="array" ref="L75">IF(K75="","---",_xlfn.XLOOKUP($D$5,kubbATPmodel!$I$5:$HE$5,_xlfn.XLOOKUP(K75,kubbATPmodel!$D$9:$D$56,kubbATPmodel!$I$9:$HE$56)))</f>
        <v>#N/A</v>
      </c>
      <c r="M75" s="145" t="e">
        <f t="shared" si="1"/>
        <v>#N/A</v>
      </c>
    </row>
    <row r="76" spans="2:13" x14ac:dyDescent="0.25">
      <c r="B76" s="45"/>
      <c r="C76" s="41"/>
      <c r="D76" s="31"/>
      <c r="E76" s="28"/>
      <c r="F76" s="32"/>
      <c r="G76" s="29"/>
      <c r="H76" s="114"/>
      <c r="I76" s="183" t="e">
        <f t="shared" si="0"/>
        <v>#N/A</v>
      </c>
      <c r="K76" s="142">
        <v>65</v>
      </c>
      <c r="L76" s="143" t="e" cm="1">
        <f t="array" ref="L76">IF(K76="","---",_xlfn.XLOOKUP($D$5,kubbATPmodel!$I$5:$HE$5,_xlfn.XLOOKUP(K76,kubbATPmodel!$D$9:$D$56,kubbATPmodel!$I$9:$HE$56)))</f>
        <v>#N/A</v>
      </c>
      <c r="M76" s="145" t="e">
        <f t="shared" si="1"/>
        <v>#N/A</v>
      </c>
    </row>
    <row r="77" spans="2:13" x14ac:dyDescent="0.25">
      <c r="B77" s="45"/>
      <c r="C77" s="41"/>
      <c r="D77" s="31"/>
      <c r="E77" s="28"/>
      <c r="F77" s="32"/>
      <c r="G77" s="29"/>
      <c r="H77" s="114"/>
      <c r="I77" s="183" t="e">
        <f t="shared" si="0"/>
        <v>#N/A</v>
      </c>
      <c r="K77" s="142">
        <v>66</v>
      </c>
      <c r="L77" s="143" t="e" cm="1">
        <f t="array" ref="L77">IF(K77="","---",_xlfn.XLOOKUP($D$5,kubbATPmodel!$I$5:$HE$5,_xlfn.XLOOKUP(K77,kubbATPmodel!$D$9:$D$56,kubbATPmodel!$I$9:$HE$56)))</f>
        <v>#N/A</v>
      </c>
      <c r="M77" s="145" t="e">
        <f t="shared" si="1"/>
        <v>#N/A</v>
      </c>
    </row>
    <row r="78" spans="2:13" x14ac:dyDescent="0.25">
      <c r="B78" s="45"/>
      <c r="C78" s="41"/>
      <c r="D78" s="31"/>
      <c r="E78" s="28"/>
      <c r="F78" s="32"/>
      <c r="G78" s="29"/>
      <c r="H78" s="114"/>
      <c r="I78" s="183" t="e">
        <f t="shared" ref="I78:I106" si="2">IF($C$5="HKO",(VLOOKUP(B78,$K$12:$M$106,3,FALSE)),(VLOOKUP(B78,$K$12:$M$106,2,FALSE)))</f>
        <v>#N/A</v>
      </c>
      <c r="K78" s="142">
        <v>67</v>
      </c>
      <c r="L78" s="143" t="e" cm="1">
        <f t="array" ref="L78">IF(K78="","---",_xlfn.XLOOKUP($D$5,kubbATPmodel!$I$5:$HE$5,_xlfn.XLOOKUP(K78,kubbATPmodel!$D$9:$D$56,kubbATPmodel!$I$9:$HE$56)))</f>
        <v>#N/A</v>
      </c>
      <c r="M78" s="145" t="e">
        <f t="shared" si="1"/>
        <v>#N/A</v>
      </c>
    </row>
    <row r="79" spans="2:13" x14ac:dyDescent="0.25">
      <c r="B79" s="45"/>
      <c r="C79" s="41"/>
      <c r="D79" s="31"/>
      <c r="E79" s="28"/>
      <c r="F79" s="32"/>
      <c r="G79" s="29"/>
      <c r="H79" s="114"/>
      <c r="I79" s="183" t="e">
        <f t="shared" si="2"/>
        <v>#N/A</v>
      </c>
      <c r="K79" s="142">
        <v>68</v>
      </c>
      <c r="L79" s="143" t="e" cm="1">
        <f t="array" ref="L79">IF(K79="","---",_xlfn.XLOOKUP($D$5,kubbATPmodel!$I$5:$HE$5,_xlfn.XLOOKUP(K79,kubbATPmodel!$D$9:$D$56,kubbATPmodel!$I$9:$HE$56)))</f>
        <v>#N/A</v>
      </c>
      <c r="M79" s="145" t="e">
        <f t="shared" si="1"/>
        <v>#N/A</v>
      </c>
    </row>
    <row r="80" spans="2:13" x14ac:dyDescent="0.25">
      <c r="B80" s="45"/>
      <c r="C80" s="41"/>
      <c r="D80" s="31"/>
      <c r="E80" s="28"/>
      <c r="F80" s="32"/>
      <c r="G80" s="29"/>
      <c r="H80" s="114"/>
      <c r="I80" s="183" t="e">
        <f t="shared" si="2"/>
        <v>#N/A</v>
      </c>
      <c r="K80" s="142">
        <v>69</v>
      </c>
      <c r="L80" s="143" t="e" cm="1">
        <f t="array" ref="L80">IF(K80="","---",_xlfn.XLOOKUP($D$5,kubbATPmodel!$I$5:$HE$5,_xlfn.XLOOKUP(K80,kubbATPmodel!$D$9:$D$56,kubbATPmodel!$I$9:$HE$56)))</f>
        <v>#N/A</v>
      </c>
      <c r="M80" s="145" t="e">
        <f t="shared" si="1"/>
        <v>#N/A</v>
      </c>
    </row>
    <row r="81" spans="2:13" x14ac:dyDescent="0.25">
      <c r="B81" s="45"/>
      <c r="C81" s="41"/>
      <c r="D81" s="31"/>
      <c r="E81" s="28"/>
      <c r="F81" s="32"/>
      <c r="G81" s="29"/>
      <c r="H81" s="114"/>
      <c r="I81" s="183" t="e">
        <f t="shared" si="2"/>
        <v>#N/A</v>
      </c>
      <c r="K81" s="142">
        <v>70</v>
      </c>
      <c r="L81" s="143" t="e" cm="1">
        <f t="array" ref="L81">IF(K81="","---",_xlfn.XLOOKUP($D$5,kubbATPmodel!$I$5:$HE$5,_xlfn.XLOOKUP(K81,kubbATPmodel!$D$9:$D$56,kubbATPmodel!$I$9:$HE$56)))</f>
        <v>#N/A</v>
      </c>
      <c r="M81" s="145" t="e">
        <f t="shared" si="1"/>
        <v>#N/A</v>
      </c>
    </row>
    <row r="82" spans="2:13" x14ac:dyDescent="0.25">
      <c r="B82" s="45"/>
      <c r="C82" s="41"/>
      <c r="D82" s="31"/>
      <c r="E82" s="28"/>
      <c r="F82" s="32"/>
      <c r="G82" s="29"/>
      <c r="H82" s="114"/>
      <c r="I82" s="183" t="e">
        <f t="shared" si="2"/>
        <v>#N/A</v>
      </c>
      <c r="K82" s="142">
        <v>71</v>
      </c>
      <c r="L82" s="143" t="e" cm="1">
        <f t="array" ref="L82">IF(K82="","---",_xlfn.XLOOKUP($D$5,kubbATPmodel!$I$5:$HE$5,_xlfn.XLOOKUP(K82,kubbATPmodel!$D$9:$D$56,kubbATPmodel!$I$9:$HE$56)))</f>
        <v>#N/A</v>
      </c>
      <c r="M82" s="145" t="e">
        <f t="shared" si="1"/>
        <v>#N/A</v>
      </c>
    </row>
    <row r="83" spans="2:13" x14ac:dyDescent="0.25">
      <c r="B83" s="45"/>
      <c r="C83" s="41"/>
      <c r="D83" s="31"/>
      <c r="E83" s="28"/>
      <c r="F83" s="32"/>
      <c r="G83" s="29"/>
      <c r="H83" s="114"/>
      <c r="I83" s="183" t="e">
        <f t="shared" si="2"/>
        <v>#N/A</v>
      </c>
      <c r="K83" s="142">
        <v>72</v>
      </c>
      <c r="L83" s="143" t="e" cm="1">
        <f t="array" ref="L83">IF(K83="","---",_xlfn.XLOOKUP($D$5,kubbATPmodel!$I$5:$HE$5,_xlfn.XLOOKUP(K83,kubbATPmodel!$D$9:$D$56,kubbATPmodel!$I$9:$HE$56)))</f>
        <v>#N/A</v>
      </c>
      <c r="M83" s="145" t="e">
        <f t="shared" ref="M83:M106" si="3">L83</f>
        <v>#N/A</v>
      </c>
    </row>
    <row r="84" spans="2:13" x14ac:dyDescent="0.25">
      <c r="B84" s="45"/>
      <c r="C84" s="41"/>
      <c r="D84" s="31"/>
      <c r="E84" s="28"/>
      <c r="F84" s="32"/>
      <c r="G84" s="29"/>
      <c r="H84" s="114"/>
      <c r="I84" s="183" t="e">
        <f t="shared" si="2"/>
        <v>#N/A</v>
      </c>
      <c r="K84" s="142">
        <v>73</v>
      </c>
      <c r="L84" s="143" t="e" cm="1">
        <f t="array" ref="L84">IF(K84="","---",_xlfn.XLOOKUP($D$5,kubbATPmodel!$I$5:$HE$5,_xlfn.XLOOKUP(K84,kubbATPmodel!$D$9:$D$56,kubbATPmodel!$I$9:$HE$56)))</f>
        <v>#N/A</v>
      </c>
      <c r="M84" s="145" t="e">
        <f t="shared" si="3"/>
        <v>#N/A</v>
      </c>
    </row>
    <row r="85" spans="2:13" x14ac:dyDescent="0.25">
      <c r="B85" s="45"/>
      <c r="C85" s="41"/>
      <c r="D85" s="31"/>
      <c r="E85" s="28"/>
      <c r="F85" s="32"/>
      <c r="G85" s="29"/>
      <c r="H85" s="114"/>
      <c r="I85" s="183" t="e">
        <f t="shared" si="2"/>
        <v>#N/A</v>
      </c>
      <c r="K85" s="142">
        <v>74</v>
      </c>
      <c r="L85" s="143" t="e" cm="1">
        <f t="array" ref="L85">IF(K85="","---",_xlfn.XLOOKUP($D$5,kubbATPmodel!$I$5:$HE$5,_xlfn.XLOOKUP(K85,kubbATPmodel!$D$9:$D$56,kubbATPmodel!$I$9:$HE$56)))</f>
        <v>#N/A</v>
      </c>
      <c r="M85" s="145" t="e">
        <f t="shared" si="3"/>
        <v>#N/A</v>
      </c>
    </row>
    <row r="86" spans="2:13" x14ac:dyDescent="0.25">
      <c r="B86" s="45"/>
      <c r="C86" s="41"/>
      <c r="D86" s="31"/>
      <c r="E86" s="28"/>
      <c r="F86" s="32"/>
      <c r="G86" s="29"/>
      <c r="H86" s="114"/>
      <c r="I86" s="183" t="e">
        <f t="shared" si="2"/>
        <v>#N/A</v>
      </c>
      <c r="K86" s="142">
        <v>75</v>
      </c>
      <c r="L86" s="143" t="e" cm="1">
        <f t="array" ref="L86">IF(K86="","---",_xlfn.XLOOKUP($D$5,kubbATPmodel!$I$5:$HE$5,_xlfn.XLOOKUP(K86,kubbATPmodel!$D$9:$D$56,kubbATPmodel!$I$9:$HE$56)))</f>
        <v>#N/A</v>
      </c>
      <c r="M86" s="145" t="e">
        <f t="shared" si="3"/>
        <v>#N/A</v>
      </c>
    </row>
    <row r="87" spans="2:13" x14ac:dyDescent="0.25">
      <c r="B87" s="45"/>
      <c r="C87" s="41"/>
      <c r="D87" s="31"/>
      <c r="E87" s="28"/>
      <c r="F87" s="32"/>
      <c r="G87" s="29"/>
      <c r="H87" s="114"/>
      <c r="I87" s="183" t="e">
        <f t="shared" si="2"/>
        <v>#N/A</v>
      </c>
      <c r="K87" s="142">
        <v>76</v>
      </c>
      <c r="L87" s="143" t="e" cm="1">
        <f t="array" ref="L87">IF(K87="","---",_xlfn.XLOOKUP($D$5,kubbATPmodel!$I$5:$HE$5,_xlfn.XLOOKUP(K87,kubbATPmodel!$D$9:$D$56,kubbATPmodel!$I$9:$HE$56)))</f>
        <v>#N/A</v>
      </c>
      <c r="M87" s="145" t="e">
        <f t="shared" si="3"/>
        <v>#N/A</v>
      </c>
    </row>
    <row r="88" spans="2:13" x14ac:dyDescent="0.25">
      <c r="B88" s="45"/>
      <c r="C88" s="41"/>
      <c r="D88" s="31"/>
      <c r="E88" s="28"/>
      <c r="F88" s="32"/>
      <c r="G88" s="29"/>
      <c r="H88" s="114"/>
      <c r="I88" s="183" t="e">
        <f t="shared" si="2"/>
        <v>#N/A</v>
      </c>
      <c r="K88" s="142">
        <v>77</v>
      </c>
      <c r="L88" s="143" t="e" cm="1">
        <f t="array" ref="L88">IF(K88="","---",_xlfn.XLOOKUP($D$5,kubbATPmodel!$I$5:$HE$5,_xlfn.XLOOKUP(K88,kubbATPmodel!$D$9:$D$56,kubbATPmodel!$I$9:$HE$56)))</f>
        <v>#N/A</v>
      </c>
      <c r="M88" s="145" t="e">
        <f t="shared" si="3"/>
        <v>#N/A</v>
      </c>
    </row>
    <row r="89" spans="2:13" x14ac:dyDescent="0.25">
      <c r="B89" s="45"/>
      <c r="C89" s="41"/>
      <c r="D89" s="31"/>
      <c r="E89" s="28"/>
      <c r="F89" s="32"/>
      <c r="G89" s="29"/>
      <c r="H89" s="114"/>
      <c r="I89" s="183" t="e">
        <f t="shared" si="2"/>
        <v>#N/A</v>
      </c>
      <c r="K89" s="142">
        <v>78</v>
      </c>
      <c r="L89" s="143" t="e" cm="1">
        <f t="array" ref="L89">IF(K89="","---",_xlfn.XLOOKUP($D$5,kubbATPmodel!$I$5:$HE$5,_xlfn.XLOOKUP(K89,kubbATPmodel!$D$9:$D$56,kubbATPmodel!$I$9:$HE$56)))</f>
        <v>#N/A</v>
      </c>
      <c r="M89" s="145" t="e">
        <f t="shared" si="3"/>
        <v>#N/A</v>
      </c>
    </row>
    <row r="90" spans="2:13" x14ac:dyDescent="0.25">
      <c r="B90" s="45"/>
      <c r="C90" s="41"/>
      <c r="D90" s="31"/>
      <c r="E90" s="28"/>
      <c r="F90" s="32"/>
      <c r="G90" s="29"/>
      <c r="H90" s="114"/>
      <c r="I90" s="183" t="e">
        <f t="shared" si="2"/>
        <v>#N/A</v>
      </c>
      <c r="K90" s="142">
        <v>79</v>
      </c>
      <c r="L90" s="143" t="e" cm="1">
        <f t="array" ref="L90">IF(K90="","---",_xlfn.XLOOKUP($D$5,kubbATPmodel!$I$5:$HE$5,_xlfn.XLOOKUP(K90,kubbATPmodel!$D$9:$D$56,kubbATPmodel!$I$9:$HE$56)))</f>
        <v>#N/A</v>
      </c>
      <c r="M90" s="145" t="e">
        <f t="shared" si="3"/>
        <v>#N/A</v>
      </c>
    </row>
    <row r="91" spans="2:13" x14ac:dyDescent="0.25">
      <c r="B91" s="45"/>
      <c r="C91" s="41"/>
      <c r="D91" s="31"/>
      <c r="E91" s="28"/>
      <c r="F91" s="32"/>
      <c r="G91" s="29"/>
      <c r="H91" s="114"/>
      <c r="I91" s="183" t="e">
        <f t="shared" si="2"/>
        <v>#N/A</v>
      </c>
      <c r="K91" s="142">
        <v>80</v>
      </c>
      <c r="L91" s="143" t="e" cm="1">
        <f t="array" ref="L91">IF(K91="","---",_xlfn.XLOOKUP($D$5,kubbATPmodel!$I$5:$HE$5,_xlfn.XLOOKUP(K91,kubbATPmodel!$D$9:$D$56,kubbATPmodel!$I$9:$HE$56)))</f>
        <v>#N/A</v>
      </c>
      <c r="M91" s="145" t="e">
        <f t="shared" si="3"/>
        <v>#N/A</v>
      </c>
    </row>
    <row r="92" spans="2:13" x14ac:dyDescent="0.25">
      <c r="B92" s="45"/>
      <c r="C92" s="41"/>
      <c r="D92" s="31"/>
      <c r="E92" s="28"/>
      <c r="F92" s="32"/>
      <c r="G92" s="29"/>
      <c r="H92" s="114"/>
      <c r="I92" s="183" t="e">
        <f t="shared" si="2"/>
        <v>#N/A</v>
      </c>
      <c r="K92" s="142">
        <v>81</v>
      </c>
      <c r="L92" s="143" t="e" cm="1">
        <f t="array" ref="L92">IF(K92="","---",_xlfn.XLOOKUP($D$5,kubbATPmodel!$I$5:$HE$5,_xlfn.XLOOKUP(K92,kubbATPmodel!$D$9:$D$56,kubbATPmodel!$I$9:$HE$56)))</f>
        <v>#N/A</v>
      </c>
      <c r="M92" s="145" t="e">
        <f t="shared" si="3"/>
        <v>#N/A</v>
      </c>
    </row>
    <row r="93" spans="2:13" x14ac:dyDescent="0.25">
      <c r="B93" s="45"/>
      <c r="C93" s="41"/>
      <c r="D93" s="31"/>
      <c r="E93" s="28"/>
      <c r="F93" s="32"/>
      <c r="G93" s="29"/>
      <c r="H93" s="114"/>
      <c r="I93" s="183" t="e">
        <f t="shared" si="2"/>
        <v>#N/A</v>
      </c>
      <c r="K93" s="142">
        <v>82</v>
      </c>
      <c r="L93" s="143" t="e" cm="1">
        <f t="array" ref="L93">IF(K93="","---",_xlfn.XLOOKUP($D$5,kubbATPmodel!$I$5:$HE$5,_xlfn.XLOOKUP(K93,kubbATPmodel!$D$9:$D$56,kubbATPmodel!$I$9:$HE$56)))</f>
        <v>#N/A</v>
      </c>
      <c r="M93" s="145" t="e">
        <f t="shared" si="3"/>
        <v>#N/A</v>
      </c>
    </row>
    <row r="94" spans="2:13" x14ac:dyDescent="0.25">
      <c r="B94" s="45"/>
      <c r="C94" s="41"/>
      <c r="D94" s="31"/>
      <c r="E94" s="28"/>
      <c r="F94" s="32"/>
      <c r="G94" s="29"/>
      <c r="H94" s="114"/>
      <c r="I94" s="183" t="e">
        <f t="shared" si="2"/>
        <v>#N/A</v>
      </c>
      <c r="K94" s="142">
        <v>83</v>
      </c>
      <c r="L94" s="143" t="e" cm="1">
        <f t="array" ref="L94">IF(K94="","---",_xlfn.XLOOKUP($D$5,kubbATPmodel!$I$5:$HE$5,_xlfn.XLOOKUP(K94,kubbATPmodel!$D$9:$D$56,kubbATPmodel!$I$9:$HE$56)))</f>
        <v>#N/A</v>
      </c>
      <c r="M94" s="145" t="e">
        <f t="shared" si="3"/>
        <v>#N/A</v>
      </c>
    </row>
    <row r="95" spans="2:13" x14ac:dyDescent="0.25">
      <c r="B95" s="45"/>
      <c r="C95" s="41"/>
      <c r="D95" s="31"/>
      <c r="E95" s="28"/>
      <c r="F95" s="32"/>
      <c r="G95" s="29"/>
      <c r="H95" s="114"/>
      <c r="I95" s="183" t="e">
        <f t="shared" si="2"/>
        <v>#N/A</v>
      </c>
      <c r="K95" s="142">
        <v>84</v>
      </c>
      <c r="L95" s="143" t="e" cm="1">
        <f t="array" ref="L95">IF(K95="","---",_xlfn.XLOOKUP($D$5,kubbATPmodel!$I$5:$HE$5,_xlfn.XLOOKUP(K95,kubbATPmodel!$D$9:$D$56,kubbATPmodel!$I$9:$HE$56)))</f>
        <v>#N/A</v>
      </c>
      <c r="M95" s="145" t="e">
        <f t="shared" si="3"/>
        <v>#N/A</v>
      </c>
    </row>
    <row r="96" spans="2:13" x14ac:dyDescent="0.25">
      <c r="B96" s="45"/>
      <c r="C96" s="41"/>
      <c r="D96" s="31"/>
      <c r="E96" s="28"/>
      <c r="F96" s="32"/>
      <c r="G96" s="29"/>
      <c r="H96" s="114"/>
      <c r="I96" s="183" t="e">
        <f t="shared" si="2"/>
        <v>#N/A</v>
      </c>
      <c r="K96" s="142">
        <v>85</v>
      </c>
      <c r="L96" s="143" t="e" cm="1">
        <f t="array" ref="L96">IF(K96="","---",_xlfn.XLOOKUP($D$5,kubbATPmodel!$I$5:$HE$5,_xlfn.XLOOKUP(K96,kubbATPmodel!$D$9:$D$56,kubbATPmodel!$I$9:$HE$56)))</f>
        <v>#N/A</v>
      </c>
      <c r="M96" s="145" t="e">
        <f t="shared" si="3"/>
        <v>#N/A</v>
      </c>
    </row>
    <row r="97" spans="2:13" x14ac:dyDescent="0.25">
      <c r="B97" s="45"/>
      <c r="C97" s="41"/>
      <c r="D97" s="31"/>
      <c r="E97" s="28"/>
      <c r="F97" s="32"/>
      <c r="G97" s="29"/>
      <c r="H97" s="114"/>
      <c r="I97" s="183" t="e">
        <f t="shared" si="2"/>
        <v>#N/A</v>
      </c>
      <c r="K97" s="142">
        <v>86</v>
      </c>
      <c r="L97" s="143" t="e" cm="1">
        <f t="array" ref="L97">IF(K97="","---",_xlfn.XLOOKUP($D$5,kubbATPmodel!$I$5:$HE$5,_xlfn.XLOOKUP(K97,kubbATPmodel!$D$9:$D$56,kubbATPmodel!$I$9:$HE$56)))</f>
        <v>#N/A</v>
      </c>
      <c r="M97" s="145" t="e">
        <f t="shared" si="3"/>
        <v>#N/A</v>
      </c>
    </row>
    <row r="98" spans="2:13" x14ac:dyDescent="0.25">
      <c r="B98" s="45"/>
      <c r="C98" s="41"/>
      <c r="D98" s="31"/>
      <c r="E98" s="28"/>
      <c r="F98" s="32"/>
      <c r="G98" s="29"/>
      <c r="H98" s="114"/>
      <c r="I98" s="183" t="e">
        <f t="shared" si="2"/>
        <v>#N/A</v>
      </c>
      <c r="K98" s="142">
        <v>87</v>
      </c>
      <c r="L98" s="143" t="e" cm="1">
        <f t="array" ref="L98">IF(K98="","---",_xlfn.XLOOKUP($D$5,kubbATPmodel!$I$5:$HE$5,_xlfn.XLOOKUP(K98,kubbATPmodel!$D$9:$D$56,kubbATPmodel!$I$9:$HE$56)))</f>
        <v>#N/A</v>
      </c>
      <c r="M98" s="145" t="e">
        <f t="shared" si="3"/>
        <v>#N/A</v>
      </c>
    </row>
    <row r="99" spans="2:13" x14ac:dyDescent="0.25">
      <c r="B99" s="45"/>
      <c r="C99" s="41"/>
      <c r="D99" s="31"/>
      <c r="E99" s="28"/>
      <c r="F99" s="32"/>
      <c r="G99" s="29"/>
      <c r="H99" s="114"/>
      <c r="I99" s="183" t="e">
        <f t="shared" si="2"/>
        <v>#N/A</v>
      </c>
      <c r="K99" s="142">
        <v>88</v>
      </c>
      <c r="L99" s="143" t="e" cm="1">
        <f t="array" ref="L99">IF(K99="","---",_xlfn.XLOOKUP($D$5,kubbATPmodel!$I$5:$HE$5,_xlfn.XLOOKUP(K99,kubbATPmodel!$D$9:$D$56,kubbATPmodel!$I$9:$HE$56)))</f>
        <v>#N/A</v>
      </c>
      <c r="M99" s="145" t="e">
        <f t="shared" si="3"/>
        <v>#N/A</v>
      </c>
    </row>
    <row r="100" spans="2:13" x14ac:dyDescent="0.25">
      <c r="B100" s="45"/>
      <c r="C100" s="41"/>
      <c r="D100" s="31"/>
      <c r="E100" s="28"/>
      <c r="F100" s="32"/>
      <c r="G100" s="29"/>
      <c r="H100" s="114"/>
      <c r="I100" s="183" t="e">
        <f t="shared" si="2"/>
        <v>#N/A</v>
      </c>
      <c r="K100" s="142">
        <v>89</v>
      </c>
      <c r="L100" s="143" t="e" cm="1">
        <f t="array" ref="L100">IF(K100="","---",_xlfn.XLOOKUP($D$5,kubbATPmodel!$I$5:$HE$5,_xlfn.XLOOKUP(K100,kubbATPmodel!$D$9:$D$56,kubbATPmodel!$I$9:$HE$56)))</f>
        <v>#N/A</v>
      </c>
      <c r="M100" s="145" t="e">
        <f t="shared" si="3"/>
        <v>#N/A</v>
      </c>
    </row>
    <row r="101" spans="2:13" x14ac:dyDescent="0.25">
      <c r="B101" s="45"/>
      <c r="C101" s="41"/>
      <c r="D101" s="31"/>
      <c r="E101" s="28"/>
      <c r="F101" s="32"/>
      <c r="G101" s="29"/>
      <c r="H101" s="114"/>
      <c r="I101" s="183" t="e">
        <f t="shared" si="2"/>
        <v>#N/A</v>
      </c>
      <c r="K101" s="142">
        <v>90</v>
      </c>
      <c r="L101" s="143" t="e" cm="1">
        <f t="array" ref="L101">IF(K101="","---",_xlfn.XLOOKUP($D$5,kubbATPmodel!$I$5:$HE$5,_xlfn.XLOOKUP(K101,kubbATPmodel!$D$9:$D$56,kubbATPmodel!$I$9:$HE$56)))</f>
        <v>#N/A</v>
      </c>
      <c r="M101" s="145" t="e">
        <f t="shared" si="3"/>
        <v>#N/A</v>
      </c>
    </row>
    <row r="102" spans="2:13" x14ac:dyDescent="0.25">
      <c r="B102" s="45"/>
      <c r="C102" s="41"/>
      <c r="D102" s="31"/>
      <c r="E102" s="28"/>
      <c r="F102" s="32"/>
      <c r="G102" s="29"/>
      <c r="H102" s="114"/>
      <c r="I102" s="183" t="e">
        <f t="shared" si="2"/>
        <v>#N/A</v>
      </c>
      <c r="K102" s="142">
        <v>91</v>
      </c>
      <c r="L102" s="143" t="e" cm="1">
        <f t="array" ref="L102">IF(K102="","---",_xlfn.XLOOKUP($D$5,kubbATPmodel!$I$5:$HE$5,_xlfn.XLOOKUP(K102,kubbATPmodel!$D$9:$D$56,kubbATPmodel!$I$9:$HE$56)))</f>
        <v>#N/A</v>
      </c>
      <c r="M102" s="145" t="e">
        <f t="shared" si="3"/>
        <v>#N/A</v>
      </c>
    </row>
    <row r="103" spans="2:13" x14ac:dyDescent="0.25">
      <c r="B103" s="45"/>
      <c r="C103" s="41"/>
      <c r="D103" s="31"/>
      <c r="E103" s="28"/>
      <c r="F103" s="32"/>
      <c r="G103" s="29"/>
      <c r="H103" s="114"/>
      <c r="I103" s="183" t="e">
        <f t="shared" si="2"/>
        <v>#N/A</v>
      </c>
      <c r="K103" s="142">
        <v>92</v>
      </c>
      <c r="L103" s="143" t="e" cm="1">
        <f t="array" ref="L103">IF(K103="","---",_xlfn.XLOOKUP($D$5,kubbATPmodel!$I$5:$HE$5,_xlfn.XLOOKUP(K103,kubbATPmodel!$D$9:$D$56,kubbATPmodel!$I$9:$HE$56)))</f>
        <v>#N/A</v>
      </c>
      <c r="M103" s="145" t="e">
        <f t="shared" si="3"/>
        <v>#N/A</v>
      </c>
    </row>
    <row r="104" spans="2:13" x14ac:dyDescent="0.25">
      <c r="B104" s="45"/>
      <c r="C104" s="41"/>
      <c r="D104" s="31"/>
      <c r="E104" s="28"/>
      <c r="F104" s="32"/>
      <c r="G104" s="29"/>
      <c r="H104" s="114"/>
      <c r="I104" s="183" t="e">
        <f t="shared" si="2"/>
        <v>#N/A</v>
      </c>
      <c r="K104" s="142">
        <v>93</v>
      </c>
      <c r="L104" s="143" t="e" cm="1">
        <f t="array" ref="L104">IF(K104="","---",_xlfn.XLOOKUP($D$5,kubbATPmodel!$I$5:$HE$5,_xlfn.XLOOKUP(K104,kubbATPmodel!$D$9:$D$56,kubbATPmodel!$I$9:$HE$56)))</f>
        <v>#N/A</v>
      </c>
      <c r="M104" s="145" t="e">
        <f t="shared" si="3"/>
        <v>#N/A</v>
      </c>
    </row>
    <row r="105" spans="2:13" x14ac:dyDescent="0.25">
      <c r="B105" s="45"/>
      <c r="C105" s="41"/>
      <c r="D105" s="31"/>
      <c r="E105" s="28"/>
      <c r="F105" s="32"/>
      <c r="G105" s="29"/>
      <c r="H105" s="114"/>
      <c r="I105" s="183" t="e">
        <f t="shared" si="2"/>
        <v>#N/A</v>
      </c>
      <c r="K105" s="142">
        <v>94</v>
      </c>
      <c r="L105" s="143" t="e" cm="1">
        <f t="array" ref="L105">IF(K105="","---",_xlfn.XLOOKUP($D$5,kubbATPmodel!$I$5:$HE$5,_xlfn.XLOOKUP(K105,kubbATPmodel!$D$9:$D$56,kubbATPmodel!$I$9:$HE$56)))</f>
        <v>#N/A</v>
      </c>
      <c r="M105" s="145" t="e">
        <f t="shared" si="3"/>
        <v>#N/A</v>
      </c>
    </row>
    <row r="106" spans="2:13" ht="15.75" thickBot="1" x14ac:dyDescent="0.3">
      <c r="B106" s="115"/>
      <c r="C106" s="42"/>
      <c r="D106" s="33"/>
      <c r="E106" s="34"/>
      <c r="F106" s="35"/>
      <c r="G106" s="43"/>
      <c r="H106" s="116"/>
      <c r="I106" s="183" t="e">
        <f t="shared" si="2"/>
        <v>#N/A</v>
      </c>
      <c r="K106" s="146">
        <v>95</v>
      </c>
      <c r="L106" s="143" t="e" cm="1">
        <f t="array" ref="L106">IF(K106="","---",_xlfn.XLOOKUP($D$5,kubbATPmodel!$I$5:$HE$5,_xlfn.XLOOKUP(K106,kubbATPmodel!$D$9:$D$56,kubbATPmodel!$I$9:$HE$56)))</f>
        <v>#N/A</v>
      </c>
      <c r="M106" s="147" t="e">
        <f t="shared" si="3"/>
        <v>#N/A</v>
      </c>
    </row>
  </sheetData>
  <sheetProtection sheet="1" objects="1" scenarios="1"/>
  <mergeCells count="6">
    <mergeCell ref="C6:D6"/>
    <mergeCell ref="C7:D7"/>
    <mergeCell ref="C8:D8"/>
    <mergeCell ref="C9:D9"/>
    <mergeCell ref="B2:D2"/>
    <mergeCell ref="C4:D4"/>
  </mergeCells>
  <conditionalFormatting sqref="B12:B10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BEB5A70F-9490-4DD8-B193-D2496579EE1D}">
          <x14:formula1>
            <xm:f>ZDROJ!$C$14:$C$23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EC2DC-3C94-495B-856D-C40E8248DEAC}">
  <sheetPr>
    <tabColor rgb="FF92D050"/>
  </sheetPr>
  <dimension ref="B1:M106"/>
  <sheetViews>
    <sheetView topLeftCell="A42" workbookViewId="0">
      <selection activeCell="G37" sqref="G37"/>
    </sheetView>
  </sheetViews>
  <sheetFormatPr defaultColWidth="9.140625" defaultRowHeight="15" x14ac:dyDescent="0.25"/>
  <cols>
    <col min="1" max="1" width="4.7109375" style="23" customWidth="1"/>
    <col min="2" max="2" width="16" style="23" customWidth="1"/>
    <col min="3" max="3" width="12" style="23" customWidth="1"/>
    <col min="4" max="4" width="28" style="23" customWidth="1"/>
    <col min="5" max="6" width="26.85546875" style="23" customWidth="1"/>
    <col min="7" max="7" width="28.140625" style="23" customWidth="1"/>
    <col min="8" max="8" width="15.85546875" style="23" customWidth="1"/>
    <col min="9" max="9" width="14.28515625" style="23" bestFit="1" customWidth="1"/>
    <col min="10" max="10" width="6.7109375" style="23" customWidth="1"/>
    <col min="11" max="11" width="20.28515625" style="135" hidden="1" customWidth="1"/>
    <col min="12" max="12" width="17.28515625" style="135" hidden="1" customWidth="1"/>
    <col min="13" max="13" width="20.28515625" style="135" hidden="1" customWidth="1"/>
    <col min="14" max="16384" width="9.140625" style="23"/>
  </cols>
  <sheetData>
    <row r="1" spans="2:13" ht="15.75" thickBot="1" x14ac:dyDescent="0.3"/>
    <row r="2" spans="2:13" ht="15" customHeight="1" thickBot="1" x14ac:dyDescent="0.3">
      <c r="B2" s="163" t="s">
        <v>62</v>
      </c>
      <c r="C2" s="164"/>
      <c r="D2" s="162"/>
    </row>
    <row r="3" spans="2:13" ht="15" customHeight="1" thickBot="1" x14ac:dyDescent="0.3">
      <c r="H3" s="135"/>
    </row>
    <row r="4" spans="2:13" ht="19.5" customHeight="1" thickBot="1" x14ac:dyDescent="0.35">
      <c r="B4" s="24" t="s">
        <v>297</v>
      </c>
      <c r="C4" s="165" t="s">
        <v>274</v>
      </c>
      <c r="D4" s="166"/>
      <c r="E4" s="182" t="s">
        <v>303</v>
      </c>
      <c r="G4" s="135"/>
      <c r="H4" s="135"/>
    </row>
    <row r="5" spans="2:13" ht="15" customHeight="1" thickBot="1" x14ac:dyDescent="0.3">
      <c r="B5" s="25" t="s">
        <v>302</v>
      </c>
      <c r="C5" s="118" t="str">
        <f>_xlfn.XLOOKUP(C4,ZDROJ!$C$14:$C$23,ZDROJ!$D$14:$D$23)</f>
        <v>HKO</v>
      </c>
      <c r="D5" s="119" cm="1">
        <f t="array" ref="D5">_xlfn.XLOOKUP(C6,ZDROJ!$C$27:$C$31,_xlfn.XLOOKUP(C7,ZDROJ!$D$26:$AR$26,ZDROJ!$D$27:$AR$31))</f>
        <v>416</v>
      </c>
      <c r="E5" s="182"/>
      <c r="G5" s="135"/>
      <c r="H5" s="135"/>
    </row>
    <row r="6" spans="2:13" ht="15" customHeight="1" thickBot="1" x14ac:dyDescent="0.3">
      <c r="B6" s="26" t="s">
        <v>300</v>
      </c>
      <c r="C6" s="155">
        <f>_xlfn.XLOOKUP(C5,ZDROJ!$D$14:$D$23,ZDROJ!$F$14:$F$23)</f>
        <v>3</v>
      </c>
      <c r="D6" s="156"/>
      <c r="E6" s="182"/>
    </row>
    <row r="7" spans="2:13" ht="15" customHeight="1" x14ac:dyDescent="0.25">
      <c r="B7" s="27" t="s">
        <v>299</v>
      </c>
      <c r="C7" s="157">
        <v>24</v>
      </c>
      <c r="D7" s="158"/>
      <c r="E7" s="182" t="s">
        <v>308</v>
      </c>
    </row>
    <row r="8" spans="2:13" ht="15" customHeight="1" thickBot="1" x14ac:dyDescent="0.3">
      <c r="B8" s="27" t="s">
        <v>301</v>
      </c>
      <c r="C8" s="159">
        <f>INDEX(ZDROJ!$G$4:$I$8,_xlfn.XMATCH(C6,ZDROJ!$F$4:$F$8),_xlfn.XMATCH((IF(C7&gt;31,32,IF(AND(C7&lt;=31,C7&gt;15),16,8))),ZDROJ!$G$3:$I$3))</f>
        <v>1</v>
      </c>
      <c r="D8" s="160"/>
      <c r="E8" s="182"/>
    </row>
    <row r="9" spans="2:13" ht="15" customHeight="1" thickBot="1" x14ac:dyDescent="0.3">
      <c r="B9" s="26" t="s">
        <v>298</v>
      </c>
      <c r="C9" s="161">
        <v>45437</v>
      </c>
      <c r="D9" s="162"/>
      <c r="E9" s="182" t="s">
        <v>308</v>
      </c>
    </row>
    <row r="10" spans="2:13" ht="15.75" thickBot="1" x14ac:dyDescent="0.3"/>
    <row r="11" spans="2:13" ht="15.75" thickBot="1" x14ac:dyDescent="0.3">
      <c r="B11" s="46" t="s">
        <v>53</v>
      </c>
      <c r="C11" s="47" t="s">
        <v>293</v>
      </c>
      <c r="D11" s="48" t="s">
        <v>294</v>
      </c>
      <c r="E11" s="49" t="s">
        <v>295</v>
      </c>
      <c r="F11" s="50" t="s">
        <v>199</v>
      </c>
      <c r="G11" s="51" t="s">
        <v>57</v>
      </c>
      <c r="H11" s="52" t="s">
        <v>296</v>
      </c>
      <c r="I11" s="117" t="s">
        <v>309</v>
      </c>
      <c r="K11" s="136" t="s">
        <v>398</v>
      </c>
      <c r="L11" s="137" t="s">
        <v>397</v>
      </c>
      <c r="M11" s="138" t="s">
        <v>399</v>
      </c>
    </row>
    <row r="12" spans="2:13" x14ac:dyDescent="0.25">
      <c r="B12" s="44">
        <v>1</v>
      </c>
      <c r="C12" s="36">
        <v>1</v>
      </c>
      <c r="D12" s="37" t="s">
        <v>311</v>
      </c>
      <c r="E12" s="38" t="s">
        <v>312</v>
      </c>
      <c r="F12" s="39" t="s">
        <v>313</v>
      </c>
      <c r="G12" s="40"/>
      <c r="H12" s="53"/>
      <c r="I12" s="183">
        <f>IF($C$5="HKO",(VLOOKUP(B12,$K$12:$M$106,3,FALSE)),(VLOOKUP(B12,$K$12:$M$106,2,FALSE)))</f>
        <v>29</v>
      </c>
      <c r="K12" s="139">
        <v>1</v>
      </c>
      <c r="L12" s="140" cm="1">
        <f t="array" ref="L12">IF(K12="","---",_xlfn.XLOOKUP($D$5,kubbATPmodel!$I$5:$HE$5,_xlfn.XLOOKUP(K12,kubbATPmodel!$D$9:$D$56,kubbATPmodel!$I$9:$HE$56)))</f>
        <v>29</v>
      </c>
      <c r="M12" s="141">
        <f>L12</f>
        <v>29</v>
      </c>
    </row>
    <row r="13" spans="2:13" x14ac:dyDescent="0.25">
      <c r="B13" s="45">
        <v>1</v>
      </c>
      <c r="C13" s="41">
        <v>2</v>
      </c>
      <c r="D13" s="31" t="s">
        <v>314</v>
      </c>
      <c r="E13" s="28" t="s">
        <v>315</v>
      </c>
      <c r="F13" s="32" t="s">
        <v>316</v>
      </c>
      <c r="G13" s="29"/>
      <c r="H13" s="114"/>
      <c r="I13" s="183">
        <f>IF($C$5="HKO",(VLOOKUP(B13,$K$12:$M$106,3,FALSE)),(VLOOKUP(B13,$K$12:$M$106,2,FALSE)))</f>
        <v>29</v>
      </c>
      <c r="K13" s="142">
        <v>2</v>
      </c>
      <c r="L13" s="143" cm="1">
        <f t="array" ref="L13">IF(K13="","---",_xlfn.XLOOKUP($D$5,kubbATPmodel!$I$5:$HE$5,_xlfn.XLOOKUP(K13,kubbATPmodel!$D$9:$D$56,kubbATPmodel!$I$9:$HE$56)))</f>
        <v>25</v>
      </c>
      <c r="M13" s="145">
        <f>L13</f>
        <v>25</v>
      </c>
    </row>
    <row r="14" spans="2:13" x14ac:dyDescent="0.25">
      <c r="B14" s="45">
        <v>1</v>
      </c>
      <c r="C14" s="41">
        <v>3</v>
      </c>
      <c r="D14" s="31" t="s">
        <v>317</v>
      </c>
      <c r="E14" s="28" t="s">
        <v>318</v>
      </c>
      <c r="F14" s="32" t="s">
        <v>319</v>
      </c>
      <c r="G14" s="30"/>
      <c r="H14" s="114"/>
      <c r="I14" s="183">
        <f t="shared" ref="I14:I77" si="0">IF($C$5="HKO",(VLOOKUP(B14,$K$12:$M$106,3,FALSE)),(VLOOKUP(B14,$K$12:$M$106,2,FALSE)))</f>
        <v>29</v>
      </c>
      <c r="K14" s="142">
        <v>3</v>
      </c>
      <c r="L14" s="143" cm="1">
        <f t="array" ref="L14">IF(K14="","---",_xlfn.XLOOKUP($D$5,kubbATPmodel!$I$5:$HE$5,_xlfn.XLOOKUP(K14,kubbATPmodel!$D$9:$D$56,kubbATPmodel!$I$9:$HE$56)))</f>
        <v>22</v>
      </c>
      <c r="M14" s="145">
        <f>ROUND(((L14+L15)/2),0)</f>
        <v>20</v>
      </c>
    </row>
    <row r="15" spans="2:13" x14ac:dyDescent="0.25">
      <c r="B15" s="45">
        <v>2</v>
      </c>
      <c r="C15" s="41">
        <v>25</v>
      </c>
      <c r="D15" s="31" t="s">
        <v>353</v>
      </c>
      <c r="E15" s="28" t="s">
        <v>354</v>
      </c>
      <c r="F15" s="32"/>
      <c r="G15" s="29"/>
      <c r="H15" s="114"/>
      <c r="I15" s="183">
        <f t="shared" si="0"/>
        <v>25</v>
      </c>
      <c r="K15" s="142">
        <v>4</v>
      </c>
      <c r="L15" s="143" cm="1">
        <f t="array" ref="L15">IF(K15="","---",_xlfn.XLOOKUP($D$5,kubbATPmodel!$I$5:$HE$5,_xlfn.XLOOKUP(K15,kubbATPmodel!$D$9:$D$56,kubbATPmodel!$I$9:$HE$56)))</f>
        <v>18</v>
      </c>
      <c r="M15" s="144" t="s">
        <v>400</v>
      </c>
    </row>
    <row r="16" spans="2:13" x14ac:dyDescent="0.25">
      <c r="B16" s="45">
        <v>2</v>
      </c>
      <c r="C16" s="41">
        <v>27</v>
      </c>
      <c r="D16" s="31" t="s">
        <v>355</v>
      </c>
      <c r="E16" s="28" t="s">
        <v>321</v>
      </c>
      <c r="F16" s="32"/>
      <c r="G16" s="29"/>
      <c r="H16" s="114"/>
      <c r="I16" s="183">
        <f t="shared" si="0"/>
        <v>25</v>
      </c>
      <c r="K16" s="142">
        <v>5</v>
      </c>
      <c r="L16" s="143" cm="1">
        <f t="array" ref="L16">IF(K16="","---",_xlfn.XLOOKUP($D$5,kubbATPmodel!$I$5:$HE$5,_xlfn.XLOOKUP(K16,kubbATPmodel!$D$9:$D$56,kubbATPmodel!$I$9:$HE$56)))</f>
        <v>14</v>
      </c>
      <c r="M16" s="145">
        <f>ROUND(((L16+L17)/2),0)</f>
        <v>14</v>
      </c>
    </row>
    <row r="17" spans="2:13" x14ac:dyDescent="0.25">
      <c r="B17" s="45">
        <v>2</v>
      </c>
      <c r="C17" s="41">
        <v>26</v>
      </c>
      <c r="D17" s="31" t="s">
        <v>402</v>
      </c>
      <c r="E17" s="28" t="s">
        <v>337</v>
      </c>
      <c r="F17" s="32"/>
      <c r="G17" s="29"/>
      <c r="H17" s="114"/>
      <c r="I17" s="183">
        <f t="shared" si="0"/>
        <v>25</v>
      </c>
      <c r="K17" s="142">
        <v>6</v>
      </c>
      <c r="L17" s="143" cm="1">
        <f t="array" ref="L17">IF(K17="","---",_xlfn.XLOOKUP($D$5,kubbATPmodel!$I$5:$HE$5,_xlfn.XLOOKUP(K17,kubbATPmodel!$D$9:$D$56,kubbATPmodel!$I$9:$HE$56)))</f>
        <v>14</v>
      </c>
      <c r="M17" s="144" t="s">
        <v>400</v>
      </c>
    </row>
    <row r="18" spans="2:13" x14ac:dyDescent="0.25">
      <c r="B18" s="45">
        <v>3</v>
      </c>
      <c r="C18" s="41">
        <v>10</v>
      </c>
      <c r="D18" s="31" t="s">
        <v>330</v>
      </c>
      <c r="E18" s="28" t="s">
        <v>331</v>
      </c>
      <c r="F18" s="32" t="s">
        <v>413</v>
      </c>
      <c r="G18" s="29"/>
      <c r="H18" s="114"/>
      <c r="I18" s="183">
        <f t="shared" si="0"/>
        <v>20</v>
      </c>
      <c r="K18" s="142">
        <v>7</v>
      </c>
      <c r="L18" s="143" cm="1">
        <f t="array" ref="L18">IF(K18="","---",_xlfn.XLOOKUP($D$5,kubbATPmodel!$I$5:$HE$5,_xlfn.XLOOKUP(K18,kubbATPmodel!$D$9:$D$56,kubbATPmodel!$I$9:$HE$56)))</f>
        <v>11</v>
      </c>
      <c r="M18" s="145">
        <f>L18</f>
        <v>11</v>
      </c>
    </row>
    <row r="19" spans="2:13" x14ac:dyDescent="0.25">
      <c r="B19" s="45">
        <v>3</v>
      </c>
      <c r="C19" s="41">
        <v>11</v>
      </c>
      <c r="D19" s="31" t="s">
        <v>332</v>
      </c>
      <c r="E19" s="28" t="s">
        <v>333</v>
      </c>
      <c r="F19" s="32"/>
      <c r="G19" s="29"/>
      <c r="H19" s="114"/>
      <c r="I19" s="183">
        <f t="shared" si="0"/>
        <v>20</v>
      </c>
      <c r="K19" s="142">
        <v>8</v>
      </c>
      <c r="L19" s="143" cm="1">
        <f t="array" ref="L19">IF(K19="","---",_xlfn.XLOOKUP($D$5,kubbATPmodel!$I$5:$HE$5,_xlfn.XLOOKUP(K19,kubbATPmodel!$D$9:$D$56,kubbATPmodel!$I$9:$HE$56)))</f>
        <v>11</v>
      </c>
      <c r="M19" s="145">
        <f t="shared" ref="M19:M67" si="1">L19</f>
        <v>11</v>
      </c>
    </row>
    <row r="20" spans="2:13" x14ac:dyDescent="0.25">
      <c r="B20" s="45">
        <v>3</v>
      </c>
      <c r="C20" s="41">
        <v>55</v>
      </c>
      <c r="D20" s="31" t="s">
        <v>403</v>
      </c>
      <c r="E20" s="28" t="s">
        <v>404</v>
      </c>
      <c r="F20" s="32"/>
      <c r="G20" s="29"/>
      <c r="H20" s="114"/>
      <c r="I20" s="183">
        <f t="shared" si="0"/>
        <v>20</v>
      </c>
      <c r="K20" s="142">
        <v>9</v>
      </c>
      <c r="L20" s="143" cm="1">
        <f t="array" ref="L20">IF(K20="","---",_xlfn.XLOOKUP($D$5,kubbATPmodel!$I$5:$HE$5,_xlfn.XLOOKUP(K20,kubbATPmodel!$D$9:$D$56,kubbATPmodel!$I$9:$HE$56)))</f>
        <v>7</v>
      </c>
      <c r="M20" s="145">
        <f t="shared" si="1"/>
        <v>7</v>
      </c>
    </row>
    <row r="21" spans="2:13" x14ac:dyDescent="0.25">
      <c r="B21" s="45">
        <v>3</v>
      </c>
      <c r="C21" s="41">
        <v>4</v>
      </c>
      <c r="D21" s="31" t="s">
        <v>320</v>
      </c>
      <c r="E21" s="28" t="s">
        <v>321</v>
      </c>
      <c r="F21" s="32"/>
      <c r="G21" s="29"/>
      <c r="H21" s="114"/>
      <c r="I21" s="183">
        <f t="shared" si="0"/>
        <v>20</v>
      </c>
      <c r="K21" s="142">
        <v>10</v>
      </c>
      <c r="L21" s="143" cm="1">
        <f t="array" ref="L21">IF(K21="","---",_xlfn.XLOOKUP($D$5,kubbATPmodel!$I$5:$HE$5,_xlfn.XLOOKUP(K21,kubbATPmodel!$D$9:$D$56,kubbATPmodel!$I$9:$HE$56)))</f>
        <v>7</v>
      </c>
      <c r="M21" s="145">
        <f t="shared" si="1"/>
        <v>7</v>
      </c>
    </row>
    <row r="22" spans="2:13" x14ac:dyDescent="0.25">
      <c r="B22" s="45">
        <v>3</v>
      </c>
      <c r="C22" s="41">
        <v>6</v>
      </c>
      <c r="D22" s="31" t="s">
        <v>324</v>
      </c>
      <c r="E22" s="28" t="s">
        <v>325</v>
      </c>
      <c r="F22" s="32" t="s">
        <v>414</v>
      </c>
      <c r="G22" s="29"/>
      <c r="H22" s="114"/>
      <c r="I22" s="183">
        <f t="shared" si="0"/>
        <v>20</v>
      </c>
      <c r="K22" s="142">
        <v>11</v>
      </c>
      <c r="L22" s="143" cm="1">
        <f t="array" ref="L22">IF(K22="","---",_xlfn.XLOOKUP($D$5,kubbATPmodel!$I$5:$HE$5,_xlfn.XLOOKUP(K22,kubbATPmodel!$D$9:$D$56,kubbATPmodel!$I$9:$HE$56)))</f>
        <v>7</v>
      </c>
      <c r="M22" s="145">
        <f t="shared" si="1"/>
        <v>7</v>
      </c>
    </row>
    <row r="23" spans="2:13" x14ac:dyDescent="0.25">
      <c r="B23" s="45">
        <v>3</v>
      </c>
      <c r="C23" s="41">
        <v>5</v>
      </c>
      <c r="D23" s="31" t="s">
        <v>322</v>
      </c>
      <c r="E23" s="28" t="s">
        <v>323</v>
      </c>
      <c r="F23" s="32" t="s">
        <v>415</v>
      </c>
      <c r="G23" s="29"/>
      <c r="H23" s="114"/>
      <c r="I23" s="183">
        <f t="shared" si="0"/>
        <v>20</v>
      </c>
      <c r="K23" s="142">
        <v>12</v>
      </c>
      <c r="L23" s="143" cm="1">
        <f t="array" ref="L23">IF(K23="","---",_xlfn.XLOOKUP($D$5,kubbATPmodel!$I$5:$HE$5,_xlfn.XLOOKUP(K23,kubbATPmodel!$D$9:$D$56,kubbATPmodel!$I$9:$HE$56)))</f>
        <v>7</v>
      </c>
      <c r="M23" s="145">
        <f t="shared" si="1"/>
        <v>7</v>
      </c>
    </row>
    <row r="24" spans="2:13" x14ac:dyDescent="0.25">
      <c r="B24" s="45">
        <v>5</v>
      </c>
      <c r="C24" s="41">
        <v>56</v>
      </c>
      <c r="D24" s="31" t="s">
        <v>405</v>
      </c>
      <c r="E24" s="28" t="s">
        <v>323</v>
      </c>
      <c r="F24" s="32" t="s">
        <v>412</v>
      </c>
      <c r="G24" s="29"/>
      <c r="H24" s="114"/>
      <c r="I24" s="183">
        <f t="shared" si="0"/>
        <v>14</v>
      </c>
      <c r="K24" s="142">
        <v>13</v>
      </c>
      <c r="L24" s="143" cm="1">
        <f t="array" ref="L24">IF(K24="","---",_xlfn.XLOOKUP($D$5,kubbATPmodel!$I$5:$HE$5,_xlfn.XLOOKUP(K24,kubbATPmodel!$D$9:$D$56,kubbATPmodel!$I$9:$HE$56)))</f>
        <v>4</v>
      </c>
      <c r="M24" s="145">
        <f t="shared" si="1"/>
        <v>4</v>
      </c>
    </row>
    <row r="25" spans="2:13" x14ac:dyDescent="0.25">
      <c r="B25" s="45">
        <v>5</v>
      </c>
      <c r="C25" s="41">
        <v>57</v>
      </c>
      <c r="D25" s="31" t="s">
        <v>406</v>
      </c>
      <c r="E25" s="28" t="s">
        <v>318</v>
      </c>
      <c r="F25" s="32"/>
      <c r="G25" s="29"/>
      <c r="H25" s="114"/>
      <c r="I25" s="183">
        <f t="shared" si="0"/>
        <v>14</v>
      </c>
      <c r="K25" s="142">
        <v>14</v>
      </c>
      <c r="L25" s="143" cm="1">
        <f t="array" ref="L25">IF(K25="","---",_xlfn.XLOOKUP($D$5,kubbATPmodel!$I$5:$HE$5,_xlfn.XLOOKUP(K25,kubbATPmodel!$D$9:$D$56,kubbATPmodel!$I$9:$HE$56)))</f>
        <v>4</v>
      </c>
      <c r="M25" s="145">
        <f t="shared" si="1"/>
        <v>4</v>
      </c>
    </row>
    <row r="26" spans="2:13" x14ac:dyDescent="0.25">
      <c r="B26" s="45">
        <v>5</v>
      </c>
      <c r="C26" s="41">
        <v>58</v>
      </c>
      <c r="D26" s="31" t="s">
        <v>407</v>
      </c>
      <c r="E26" s="28" t="s">
        <v>408</v>
      </c>
      <c r="F26" s="32" t="s">
        <v>410</v>
      </c>
      <c r="G26" s="29"/>
      <c r="H26" s="114"/>
      <c r="I26" s="183">
        <f t="shared" si="0"/>
        <v>14</v>
      </c>
      <c r="K26" s="142">
        <v>15</v>
      </c>
      <c r="L26" s="143" cm="1">
        <f t="array" ref="L26">IF(K26="","---",_xlfn.XLOOKUP($D$5,kubbATPmodel!$I$5:$HE$5,_xlfn.XLOOKUP(K26,kubbATPmodel!$D$9:$D$56,kubbATPmodel!$I$9:$HE$56)))</f>
        <v>4</v>
      </c>
      <c r="M26" s="145">
        <f t="shared" si="1"/>
        <v>4</v>
      </c>
    </row>
    <row r="27" spans="2:13" x14ac:dyDescent="0.25">
      <c r="B27" s="45">
        <v>5</v>
      </c>
      <c r="C27" s="41">
        <v>59</v>
      </c>
      <c r="D27" s="31" t="s">
        <v>409</v>
      </c>
      <c r="E27" s="28" t="s">
        <v>305</v>
      </c>
      <c r="F27" s="32" t="s">
        <v>411</v>
      </c>
      <c r="G27" s="29"/>
      <c r="H27" s="114"/>
      <c r="I27" s="183">
        <f t="shared" si="0"/>
        <v>14</v>
      </c>
      <c r="K27" s="142">
        <v>16</v>
      </c>
      <c r="L27" s="143" cm="1">
        <f t="array" ref="L27">IF(K27="","---",_xlfn.XLOOKUP($D$5,kubbATPmodel!$I$5:$HE$5,_xlfn.XLOOKUP(K27,kubbATPmodel!$D$9:$D$56,kubbATPmodel!$I$9:$HE$56)))</f>
        <v>4</v>
      </c>
      <c r="M27" s="145">
        <f t="shared" si="1"/>
        <v>4</v>
      </c>
    </row>
    <row r="28" spans="2:13" x14ac:dyDescent="0.25">
      <c r="B28" s="45">
        <v>5</v>
      </c>
      <c r="C28" s="41">
        <v>60</v>
      </c>
      <c r="D28" s="31" t="s">
        <v>416</v>
      </c>
      <c r="E28" s="28" t="s">
        <v>417</v>
      </c>
      <c r="F28" s="32" t="s">
        <v>418</v>
      </c>
      <c r="G28" s="29"/>
      <c r="H28" s="114"/>
      <c r="I28" s="183">
        <f t="shared" si="0"/>
        <v>14</v>
      </c>
      <c r="K28" s="142">
        <v>17</v>
      </c>
      <c r="L28" s="143" cm="1">
        <f t="array" ref="L28">IF(K28="","---",_xlfn.XLOOKUP($D$5,kubbATPmodel!$I$5:$HE$5,_xlfn.XLOOKUP(K28,kubbATPmodel!$D$9:$D$56,kubbATPmodel!$I$9:$HE$56)))</f>
        <v>3</v>
      </c>
      <c r="M28" s="145">
        <f t="shared" si="1"/>
        <v>3</v>
      </c>
    </row>
    <row r="29" spans="2:13" x14ac:dyDescent="0.25">
      <c r="B29" s="45">
        <v>5</v>
      </c>
      <c r="C29" s="41">
        <v>12</v>
      </c>
      <c r="D29" s="31" t="s">
        <v>334</v>
      </c>
      <c r="E29" s="28" t="s">
        <v>420</v>
      </c>
      <c r="F29" s="32" t="s">
        <v>419</v>
      </c>
      <c r="G29" s="29"/>
      <c r="H29" s="114"/>
      <c r="I29" s="183">
        <f t="shared" si="0"/>
        <v>14</v>
      </c>
      <c r="K29" s="142">
        <v>18</v>
      </c>
      <c r="L29" s="143" cm="1">
        <f t="array" ref="L29">IF(K29="","---",_xlfn.XLOOKUP($D$5,kubbATPmodel!$I$5:$HE$5,_xlfn.XLOOKUP(K29,kubbATPmodel!$D$9:$D$56,kubbATPmodel!$I$9:$HE$56)))</f>
        <v>3</v>
      </c>
      <c r="M29" s="145">
        <f t="shared" si="1"/>
        <v>3</v>
      </c>
    </row>
    <row r="30" spans="2:13" x14ac:dyDescent="0.25">
      <c r="B30" s="45">
        <v>7</v>
      </c>
      <c r="C30" s="41">
        <v>7</v>
      </c>
      <c r="D30" s="31" t="s">
        <v>320</v>
      </c>
      <c r="E30" s="28" t="s">
        <v>326</v>
      </c>
      <c r="F30" s="32"/>
      <c r="G30" s="29"/>
      <c r="H30" s="114"/>
      <c r="I30" s="183">
        <f t="shared" si="0"/>
        <v>11</v>
      </c>
      <c r="K30" s="142">
        <v>19</v>
      </c>
      <c r="L30" s="143" cm="1">
        <f t="array" ref="L30">IF(K30="","---",_xlfn.XLOOKUP($D$5,kubbATPmodel!$I$5:$HE$5,_xlfn.XLOOKUP(K30,kubbATPmodel!$D$9:$D$56,kubbATPmodel!$I$9:$HE$56)))</f>
        <v>3</v>
      </c>
      <c r="M30" s="145">
        <f t="shared" si="1"/>
        <v>3</v>
      </c>
    </row>
    <row r="31" spans="2:13" x14ac:dyDescent="0.25">
      <c r="B31" s="45">
        <v>7</v>
      </c>
      <c r="C31" s="41">
        <v>61</v>
      </c>
      <c r="D31" s="31" t="s">
        <v>327</v>
      </c>
      <c r="E31" s="28" t="s">
        <v>331</v>
      </c>
      <c r="F31" s="32"/>
      <c r="G31" s="29"/>
      <c r="H31" s="114"/>
      <c r="I31" s="183">
        <f t="shared" si="0"/>
        <v>11</v>
      </c>
      <c r="K31" s="142">
        <v>20</v>
      </c>
      <c r="L31" s="143" cm="1">
        <f t="array" ref="L31">IF(K31="","---",_xlfn.XLOOKUP($D$5,kubbATPmodel!$I$5:$HE$5,_xlfn.XLOOKUP(K31,kubbATPmodel!$D$9:$D$56,kubbATPmodel!$I$9:$HE$56)))</f>
        <v>3</v>
      </c>
      <c r="M31" s="145">
        <f t="shared" si="1"/>
        <v>3</v>
      </c>
    </row>
    <row r="32" spans="2:13" x14ac:dyDescent="0.25">
      <c r="B32" s="45">
        <v>7</v>
      </c>
      <c r="C32" s="41">
        <v>62</v>
      </c>
      <c r="D32" s="31" t="s">
        <v>328</v>
      </c>
      <c r="E32" s="28" t="s">
        <v>342</v>
      </c>
      <c r="F32" s="32"/>
      <c r="G32" s="29"/>
      <c r="H32" s="114"/>
      <c r="I32" s="183">
        <f t="shared" si="0"/>
        <v>11</v>
      </c>
      <c r="K32" s="142">
        <v>21</v>
      </c>
      <c r="L32" s="143" cm="1">
        <f t="array" ref="L32">IF(K32="","---",_xlfn.XLOOKUP($D$5,kubbATPmodel!$I$5:$HE$5,_xlfn.XLOOKUP(K32,kubbATPmodel!$D$9:$D$56,kubbATPmodel!$I$9:$HE$56)))</f>
        <v>3</v>
      </c>
      <c r="M32" s="145">
        <f t="shared" si="1"/>
        <v>3</v>
      </c>
    </row>
    <row r="33" spans="2:13" x14ac:dyDescent="0.25">
      <c r="B33" s="45">
        <v>8</v>
      </c>
      <c r="C33" s="41">
        <v>16</v>
      </c>
      <c r="D33" s="31" t="s">
        <v>341</v>
      </c>
      <c r="E33" s="28" t="s">
        <v>342</v>
      </c>
      <c r="F33" s="32"/>
      <c r="G33" s="29"/>
      <c r="H33" s="114"/>
      <c r="I33" s="183">
        <f t="shared" si="0"/>
        <v>11</v>
      </c>
      <c r="K33" s="142">
        <v>22</v>
      </c>
      <c r="L33" s="143" cm="1">
        <f t="array" ref="L33">IF(K33="","---",_xlfn.XLOOKUP($D$5,kubbATPmodel!$I$5:$HE$5,_xlfn.XLOOKUP(K33,kubbATPmodel!$D$9:$D$56,kubbATPmodel!$I$9:$HE$56)))</f>
        <v>3</v>
      </c>
      <c r="M33" s="145">
        <f t="shared" si="1"/>
        <v>3</v>
      </c>
    </row>
    <row r="34" spans="2:13" x14ac:dyDescent="0.25">
      <c r="B34" s="45">
        <v>8</v>
      </c>
      <c r="C34" s="41">
        <v>63</v>
      </c>
      <c r="D34" s="31" t="s">
        <v>332</v>
      </c>
      <c r="E34" s="28" t="s">
        <v>323</v>
      </c>
      <c r="F34" s="32"/>
      <c r="G34" s="29"/>
      <c r="H34" s="114"/>
      <c r="I34" s="183">
        <f t="shared" si="0"/>
        <v>11</v>
      </c>
      <c r="K34" s="142">
        <v>23</v>
      </c>
      <c r="L34" s="143" cm="1">
        <f t="array" ref="L34">IF(K34="","---",_xlfn.XLOOKUP($D$5,kubbATPmodel!$I$5:$HE$5,_xlfn.XLOOKUP(K34,kubbATPmodel!$D$9:$D$56,kubbATPmodel!$I$9:$HE$56)))</f>
        <v>3</v>
      </c>
      <c r="M34" s="145">
        <f t="shared" si="1"/>
        <v>3</v>
      </c>
    </row>
    <row r="35" spans="2:13" x14ac:dyDescent="0.25">
      <c r="B35" s="45">
        <v>8</v>
      </c>
      <c r="C35" s="41">
        <v>64</v>
      </c>
      <c r="D35" s="31" t="s">
        <v>332</v>
      </c>
      <c r="E35" s="28" t="s">
        <v>348</v>
      </c>
      <c r="F35" s="32"/>
      <c r="G35" s="29"/>
      <c r="H35" s="114"/>
      <c r="I35" s="183">
        <f t="shared" si="0"/>
        <v>11</v>
      </c>
      <c r="K35" s="142">
        <v>24</v>
      </c>
      <c r="L35" s="143" cm="1">
        <f t="array" ref="L35">IF(K35="","---",_xlfn.XLOOKUP($D$5,kubbATPmodel!$I$5:$HE$5,_xlfn.XLOOKUP(K35,kubbATPmodel!$D$9:$D$56,kubbATPmodel!$I$9:$HE$56)))</f>
        <v>3</v>
      </c>
      <c r="M35" s="145">
        <f t="shared" si="1"/>
        <v>3</v>
      </c>
    </row>
    <row r="36" spans="2:13" x14ac:dyDescent="0.25">
      <c r="B36" s="45">
        <v>9</v>
      </c>
      <c r="C36" s="41">
        <v>22</v>
      </c>
      <c r="D36" s="31" t="s">
        <v>304</v>
      </c>
      <c r="E36" s="28" t="s">
        <v>305</v>
      </c>
      <c r="F36" s="32"/>
      <c r="G36" s="29"/>
      <c r="H36" s="114"/>
      <c r="I36" s="183">
        <f t="shared" si="0"/>
        <v>7</v>
      </c>
      <c r="K36" s="142">
        <v>25</v>
      </c>
      <c r="L36" s="143" cm="1">
        <f t="array" ref="L36">IF(K36="","---",_xlfn.XLOOKUP($D$5,kubbATPmodel!$I$5:$HE$5,_xlfn.XLOOKUP(K36,kubbATPmodel!$D$9:$D$56,kubbATPmodel!$I$9:$HE$56)))</f>
        <v>0</v>
      </c>
      <c r="M36" s="145">
        <f t="shared" si="1"/>
        <v>0</v>
      </c>
    </row>
    <row r="37" spans="2:13" x14ac:dyDescent="0.25">
      <c r="B37" s="45">
        <v>9</v>
      </c>
      <c r="C37" s="41">
        <v>23</v>
      </c>
      <c r="D37" s="31" t="s">
        <v>349</v>
      </c>
      <c r="E37" s="28" t="s">
        <v>350</v>
      </c>
      <c r="F37" s="32" t="s">
        <v>421</v>
      </c>
      <c r="G37" s="29"/>
      <c r="H37" s="114"/>
      <c r="I37" s="183">
        <f t="shared" si="0"/>
        <v>7</v>
      </c>
      <c r="K37" s="142">
        <v>26</v>
      </c>
      <c r="L37" s="143" cm="1">
        <f t="array" ref="L37">IF(K37="","---",_xlfn.XLOOKUP($D$5,kubbATPmodel!$I$5:$HE$5,_xlfn.XLOOKUP(K37,kubbATPmodel!$D$9:$D$56,kubbATPmodel!$I$9:$HE$56)))</f>
        <v>0</v>
      </c>
      <c r="M37" s="145">
        <f t="shared" si="1"/>
        <v>0</v>
      </c>
    </row>
    <row r="38" spans="2:13" x14ac:dyDescent="0.25">
      <c r="B38" s="45">
        <v>9</v>
      </c>
      <c r="C38" s="41">
        <v>65</v>
      </c>
      <c r="D38" s="31" t="s">
        <v>402</v>
      </c>
      <c r="E38" s="28" t="s">
        <v>422</v>
      </c>
      <c r="F38" s="32"/>
      <c r="G38" s="29"/>
      <c r="H38" s="114"/>
      <c r="I38" s="183">
        <f t="shared" si="0"/>
        <v>7</v>
      </c>
      <c r="K38" s="142">
        <v>27</v>
      </c>
      <c r="L38" s="143" cm="1">
        <f t="array" ref="L38">IF(K38="","---",_xlfn.XLOOKUP($D$5,kubbATPmodel!$I$5:$HE$5,_xlfn.XLOOKUP(K38,kubbATPmodel!$D$9:$D$56,kubbATPmodel!$I$9:$HE$56)))</f>
        <v>0</v>
      </c>
      <c r="M38" s="145">
        <f t="shared" si="1"/>
        <v>0</v>
      </c>
    </row>
    <row r="39" spans="2:13" x14ac:dyDescent="0.25">
      <c r="B39" s="45">
        <v>10</v>
      </c>
      <c r="C39" s="41">
        <v>31</v>
      </c>
      <c r="D39" s="31" t="s">
        <v>320</v>
      </c>
      <c r="E39" s="28" t="s">
        <v>348</v>
      </c>
      <c r="F39" s="32"/>
      <c r="G39" s="29"/>
      <c r="H39" s="114"/>
      <c r="I39" s="183">
        <f t="shared" si="0"/>
        <v>7</v>
      </c>
      <c r="K39" s="142">
        <v>28</v>
      </c>
      <c r="L39" s="143" cm="1">
        <f t="array" ref="L39">IF(K39="","---",_xlfn.XLOOKUP($D$5,kubbATPmodel!$I$5:$HE$5,_xlfn.XLOOKUP(K39,kubbATPmodel!$D$9:$D$56,kubbATPmodel!$I$9:$HE$56)))</f>
        <v>0</v>
      </c>
      <c r="M39" s="145">
        <f t="shared" si="1"/>
        <v>0</v>
      </c>
    </row>
    <row r="40" spans="2:13" x14ac:dyDescent="0.25">
      <c r="B40" s="45">
        <v>10</v>
      </c>
      <c r="C40" s="41">
        <v>66</v>
      </c>
      <c r="D40" s="31" t="s">
        <v>328</v>
      </c>
      <c r="E40" s="28" t="s">
        <v>329</v>
      </c>
      <c r="F40" s="32"/>
      <c r="G40" s="29"/>
      <c r="H40" s="114"/>
      <c r="I40" s="183">
        <f t="shared" si="0"/>
        <v>7</v>
      </c>
      <c r="K40" s="142">
        <v>29</v>
      </c>
      <c r="L40" s="143" cm="1">
        <f t="array" ref="L40">IF(K40="","---",_xlfn.XLOOKUP($D$5,kubbATPmodel!$I$5:$HE$5,_xlfn.XLOOKUP(K40,kubbATPmodel!$D$9:$D$56,kubbATPmodel!$I$9:$HE$56)))</f>
        <v>0</v>
      </c>
      <c r="M40" s="145">
        <f t="shared" si="1"/>
        <v>0</v>
      </c>
    </row>
    <row r="41" spans="2:13" x14ac:dyDescent="0.25">
      <c r="B41" s="45">
        <v>10</v>
      </c>
      <c r="C41" s="41">
        <v>67</v>
      </c>
      <c r="D41" s="31" t="s">
        <v>423</v>
      </c>
      <c r="E41" s="28" t="s">
        <v>348</v>
      </c>
      <c r="F41" s="32"/>
      <c r="G41" s="29"/>
      <c r="H41" s="114"/>
      <c r="I41" s="183">
        <f t="shared" si="0"/>
        <v>7</v>
      </c>
      <c r="K41" s="142">
        <v>30</v>
      </c>
      <c r="L41" s="143" cm="1">
        <f t="array" ref="L41">IF(K41="","---",_xlfn.XLOOKUP($D$5,kubbATPmodel!$I$5:$HE$5,_xlfn.XLOOKUP(K41,kubbATPmodel!$D$9:$D$56,kubbATPmodel!$I$9:$HE$56)))</f>
        <v>0</v>
      </c>
      <c r="M41" s="145">
        <f t="shared" si="1"/>
        <v>0</v>
      </c>
    </row>
    <row r="42" spans="2:13" x14ac:dyDescent="0.25">
      <c r="B42" s="45">
        <v>11</v>
      </c>
      <c r="C42" s="41">
        <v>15</v>
      </c>
      <c r="D42" s="31" t="s">
        <v>339</v>
      </c>
      <c r="E42" s="28" t="s">
        <v>340</v>
      </c>
      <c r="F42" s="32"/>
      <c r="G42" s="29"/>
      <c r="H42" s="114"/>
      <c r="I42" s="183">
        <f t="shared" si="0"/>
        <v>7</v>
      </c>
      <c r="K42" s="142">
        <v>31</v>
      </c>
      <c r="L42" s="143" cm="1">
        <f t="array" ref="L42">IF(K42="","---",_xlfn.XLOOKUP($D$5,kubbATPmodel!$I$5:$HE$5,_xlfn.XLOOKUP(K42,kubbATPmodel!$D$9:$D$56,kubbATPmodel!$I$9:$HE$56)))</f>
        <v>0</v>
      </c>
      <c r="M42" s="145">
        <f t="shared" si="1"/>
        <v>0</v>
      </c>
    </row>
    <row r="43" spans="2:13" x14ac:dyDescent="0.25">
      <c r="B43" s="45">
        <v>11</v>
      </c>
      <c r="C43" s="41">
        <v>14</v>
      </c>
      <c r="D43" s="31" t="s">
        <v>338</v>
      </c>
      <c r="E43" s="28" t="s">
        <v>306</v>
      </c>
      <c r="F43" s="32"/>
      <c r="G43" s="29"/>
      <c r="H43" s="114"/>
      <c r="I43" s="183">
        <f t="shared" si="0"/>
        <v>7</v>
      </c>
      <c r="K43" s="142">
        <v>32</v>
      </c>
      <c r="L43" s="143" cm="1">
        <f t="array" ref="L43">IF(K43="","---",_xlfn.XLOOKUP($D$5,kubbATPmodel!$I$5:$HE$5,_xlfn.XLOOKUP(K43,kubbATPmodel!$D$9:$D$56,kubbATPmodel!$I$9:$HE$56)))</f>
        <v>0</v>
      </c>
      <c r="M43" s="145">
        <f t="shared" si="1"/>
        <v>0</v>
      </c>
    </row>
    <row r="44" spans="2:13" x14ac:dyDescent="0.25">
      <c r="B44" s="45">
        <v>11</v>
      </c>
      <c r="C44" s="41">
        <v>13</v>
      </c>
      <c r="D44" s="31" t="s">
        <v>336</v>
      </c>
      <c r="E44" s="28" t="s">
        <v>337</v>
      </c>
      <c r="F44" s="32"/>
      <c r="G44" s="29"/>
      <c r="H44" s="114"/>
      <c r="I44" s="183">
        <f t="shared" si="0"/>
        <v>7</v>
      </c>
      <c r="K44" s="142">
        <v>33</v>
      </c>
      <c r="L44" s="143" cm="1">
        <f t="array" ref="L44">IF(K44="","---",_xlfn.XLOOKUP($D$5,kubbATPmodel!$I$5:$HE$5,_xlfn.XLOOKUP(K44,kubbATPmodel!$D$9:$D$56,kubbATPmodel!$I$9:$HE$56)))</f>
        <v>0</v>
      </c>
      <c r="M44" s="145">
        <f t="shared" si="1"/>
        <v>0</v>
      </c>
    </row>
    <row r="45" spans="2:13" x14ac:dyDescent="0.25">
      <c r="B45" s="45">
        <v>12</v>
      </c>
      <c r="C45" s="41">
        <v>68</v>
      </c>
      <c r="D45" s="31" t="s">
        <v>424</v>
      </c>
      <c r="E45" s="28" t="s">
        <v>425</v>
      </c>
      <c r="F45" s="32"/>
      <c r="G45" s="29"/>
      <c r="H45" s="114"/>
      <c r="I45" s="183">
        <f t="shared" si="0"/>
        <v>7</v>
      </c>
      <c r="K45" s="142">
        <v>34</v>
      </c>
      <c r="L45" s="143" cm="1">
        <f t="array" ref="L45">IF(K45="","---",_xlfn.XLOOKUP($D$5,kubbATPmodel!$I$5:$HE$5,_xlfn.XLOOKUP(K45,kubbATPmodel!$D$9:$D$56,kubbATPmodel!$I$9:$HE$56)))</f>
        <v>0</v>
      </c>
      <c r="M45" s="145">
        <f t="shared" si="1"/>
        <v>0</v>
      </c>
    </row>
    <row r="46" spans="2:13" x14ac:dyDescent="0.25">
      <c r="B46" s="45">
        <v>12</v>
      </c>
      <c r="C46" s="41">
        <v>69</v>
      </c>
      <c r="D46" s="31" t="s">
        <v>426</v>
      </c>
      <c r="E46" s="28" t="s">
        <v>427</v>
      </c>
      <c r="F46" s="32"/>
      <c r="G46" s="29"/>
      <c r="H46" s="114"/>
      <c r="I46" s="183">
        <f t="shared" si="0"/>
        <v>7</v>
      </c>
      <c r="K46" s="142">
        <v>35</v>
      </c>
      <c r="L46" s="143" cm="1">
        <f t="array" ref="L46">IF(K46="","---",_xlfn.XLOOKUP($D$5,kubbATPmodel!$I$5:$HE$5,_xlfn.XLOOKUP(K46,kubbATPmodel!$D$9:$D$56,kubbATPmodel!$I$9:$HE$56)))</f>
        <v>0</v>
      </c>
      <c r="M46" s="145">
        <f t="shared" si="1"/>
        <v>0</v>
      </c>
    </row>
    <row r="47" spans="2:13" x14ac:dyDescent="0.25">
      <c r="B47" s="45">
        <v>12</v>
      </c>
      <c r="C47" s="41">
        <v>70</v>
      </c>
      <c r="D47" s="31" t="s">
        <v>428</v>
      </c>
      <c r="E47" s="28" t="s">
        <v>408</v>
      </c>
      <c r="F47" s="32"/>
      <c r="G47" s="29"/>
      <c r="H47" s="114"/>
      <c r="I47" s="183">
        <f t="shared" si="0"/>
        <v>7</v>
      </c>
      <c r="K47" s="142">
        <v>36</v>
      </c>
      <c r="L47" s="143" cm="1">
        <f t="array" ref="L47">IF(K47="","---",_xlfn.XLOOKUP($D$5,kubbATPmodel!$I$5:$HE$5,_xlfn.XLOOKUP(K47,kubbATPmodel!$D$9:$D$56,kubbATPmodel!$I$9:$HE$56)))</f>
        <v>0</v>
      </c>
      <c r="M47" s="145">
        <f t="shared" si="1"/>
        <v>0</v>
      </c>
    </row>
    <row r="48" spans="2:13" x14ac:dyDescent="0.25">
      <c r="B48" s="45">
        <v>13</v>
      </c>
      <c r="C48" s="41">
        <v>71</v>
      </c>
      <c r="D48" s="31" t="s">
        <v>429</v>
      </c>
      <c r="E48" s="28" t="s">
        <v>408</v>
      </c>
      <c r="F48" s="32"/>
      <c r="G48" s="29"/>
      <c r="H48" s="114"/>
      <c r="I48" s="183">
        <f t="shared" si="0"/>
        <v>4</v>
      </c>
      <c r="K48" s="142">
        <v>37</v>
      </c>
      <c r="L48" s="143" cm="1">
        <f t="array" ref="L48">IF(K48="","---",_xlfn.XLOOKUP($D$5,kubbATPmodel!$I$5:$HE$5,_xlfn.XLOOKUP(K48,kubbATPmodel!$D$9:$D$56,kubbATPmodel!$I$9:$HE$56)))</f>
        <v>0</v>
      </c>
      <c r="M48" s="145">
        <f t="shared" si="1"/>
        <v>0</v>
      </c>
    </row>
    <row r="49" spans="2:13" x14ac:dyDescent="0.25">
      <c r="B49" s="45">
        <v>13</v>
      </c>
      <c r="C49" s="41">
        <v>72</v>
      </c>
      <c r="D49" s="31" t="s">
        <v>430</v>
      </c>
      <c r="E49" s="28" t="s">
        <v>431</v>
      </c>
      <c r="F49" s="32"/>
      <c r="G49" s="29"/>
      <c r="H49" s="114"/>
      <c r="I49" s="183">
        <f t="shared" si="0"/>
        <v>4</v>
      </c>
      <c r="K49" s="142">
        <v>38</v>
      </c>
      <c r="L49" s="143" cm="1">
        <f t="array" ref="L49">IF(K49="","---",_xlfn.XLOOKUP($D$5,kubbATPmodel!$I$5:$HE$5,_xlfn.XLOOKUP(K49,kubbATPmodel!$D$9:$D$56,kubbATPmodel!$I$9:$HE$56)))</f>
        <v>0</v>
      </c>
      <c r="M49" s="145">
        <f t="shared" si="1"/>
        <v>0</v>
      </c>
    </row>
    <row r="50" spans="2:13" x14ac:dyDescent="0.25">
      <c r="B50" s="45">
        <v>13</v>
      </c>
      <c r="C50" s="41">
        <v>73</v>
      </c>
      <c r="D50" s="31" t="s">
        <v>432</v>
      </c>
      <c r="E50" s="28" t="s">
        <v>329</v>
      </c>
      <c r="F50" s="32"/>
      <c r="G50" s="29"/>
      <c r="H50" s="114"/>
      <c r="I50" s="183">
        <f t="shared" si="0"/>
        <v>4</v>
      </c>
      <c r="K50" s="142">
        <v>39</v>
      </c>
      <c r="L50" s="143" cm="1">
        <f t="array" ref="L50">IF(K50="","---",_xlfn.XLOOKUP($D$5,kubbATPmodel!$I$5:$HE$5,_xlfn.XLOOKUP(K50,kubbATPmodel!$D$9:$D$56,kubbATPmodel!$I$9:$HE$56)))</f>
        <v>0</v>
      </c>
      <c r="M50" s="145">
        <f t="shared" si="1"/>
        <v>0</v>
      </c>
    </row>
    <row r="51" spans="2:13" x14ac:dyDescent="0.25">
      <c r="B51" s="45">
        <v>13</v>
      </c>
      <c r="C51" s="41">
        <v>74</v>
      </c>
      <c r="D51" s="31" t="s">
        <v>433</v>
      </c>
      <c r="E51" s="28" t="s">
        <v>365</v>
      </c>
      <c r="F51" s="32"/>
      <c r="G51" s="29"/>
      <c r="H51" s="114"/>
      <c r="I51" s="183">
        <f t="shared" si="0"/>
        <v>4</v>
      </c>
      <c r="K51" s="142">
        <v>40</v>
      </c>
      <c r="L51" s="143" cm="1">
        <f t="array" ref="L51">IF(K51="","---",_xlfn.XLOOKUP($D$5,kubbATPmodel!$I$5:$HE$5,_xlfn.XLOOKUP(K51,kubbATPmodel!$D$9:$D$56,kubbATPmodel!$I$9:$HE$56)))</f>
        <v>0</v>
      </c>
      <c r="M51" s="145">
        <f t="shared" si="1"/>
        <v>0</v>
      </c>
    </row>
    <row r="52" spans="2:13" x14ac:dyDescent="0.25">
      <c r="B52" s="45">
        <v>14</v>
      </c>
      <c r="C52" s="41">
        <v>49</v>
      </c>
      <c r="D52" s="31" t="s">
        <v>434</v>
      </c>
      <c r="E52" s="28" t="s">
        <v>387</v>
      </c>
      <c r="F52" s="32"/>
      <c r="G52" s="29"/>
      <c r="H52" s="114"/>
      <c r="I52" s="183">
        <f t="shared" si="0"/>
        <v>4</v>
      </c>
      <c r="K52" s="142">
        <v>41</v>
      </c>
      <c r="L52" s="143" cm="1">
        <f t="array" ref="L52">IF(K52="","---",_xlfn.XLOOKUP($D$5,kubbATPmodel!$I$5:$HE$5,_xlfn.XLOOKUP(K52,kubbATPmodel!$D$9:$D$56,kubbATPmodel!$I$9:$HE$56)))</f>
        <v>0</v>
      </c>
      <c r="M52" s="145">
        <f t="shared" si="1"/>
        <v>0</v>
      </c>
    </row>
    <row r="53" spans="2:13" x14ac:dyDescent="0.25">
      <c r="B53" s="45">
        <v>14</v>
      </c>
      <c r="C53" s="41">
        <v>75</v>
      </c>
      <c r="D53" s="31" t="s">
        <v>435</v>
      </c>
      <c r="E53" s="28" t="s">
        <v>384</v>
      </c>
      <c r="F53" s="32"/>
      <c r="G53" s="29"/>
      <c r="H53" s="114"/>
      <c r="I53" s="183">
        <f t="shared" si="0"/>
        <v>4</v>
      </c>
      <c r="K53" s="142">
        <v>42</v>
      </c>
      <c r="L53" s="143" cm="1">
        <f t="array" ref="L53">IF(K53="","---",_xlfn.XLOOKUP($D$5,kubbATPmodel!$I$5:$HE$5,_xlfn.XLOOKUP(K53,kubbATPmodel!$D$9:$D$56,kubbATPmodel!$I$9:$HE$56)))</f>
        <v>0</v>
      </c>
      <c r="M53" s="145">
        <f t="shared" si="1"/>
        <v>0</v>
      </c>
    </row>
    <row r="54" spans="2:13" x14ac:dyDescent="0.25">
      <c r="B54" s="45">
        <v>14</v>
      </c>
      <c r="C54" s="41">
        <v>50</v>
      </c>
      <c r="D54" s="31" t="s">
        <v>436</v>
      </c>
      <c r="E54" s="28" t="s">
        <v>389</v>
      </c>
      <c r="F54" s="32"/>
      <c r="G54" s="29"/>
      <c r="H54" s="114"/>
      <c r="I54" s="183">
        <f t="shared" si="0"/>
        <v>4</v>
      </c>
      <c r="K54" s="142">
        <v>43</v>
      </c>
      <c r="L54" s="143" cm="1">
        <f t="array" ref="L54">IF(K54="","---",_xlfn.XLOOKUP($D$5,kubbATPmodel!$I$5:$HE$5,_xlfn.XLOOKUP(K54,kubbATPmodel!$D$9:$D$56,kubbATPmodel!$I$9:$HE$56)))</f>
        <v>0</v>
      </c>
      <c r="M54" s="145">
        <f t="shared" si="1"/>
        <v>0</v>
      </c>
    </row>
    <row r="55" spans="2:13" x14ac:dyDescent="0.25">
      <c r="B55" s="45">
        <v>15</v>
      </c>
      <c r="C55" s="41">
        <v>76</v>
      </c>
      <c r="D55" s="31" t="s">
        <v>437</v>
      </c>
      <c r="E55" s="28" t="s">
        <v>408</v>
      </c>
      <c r="F55" s="32"/>
      <c r="G55" s="29"/>
      <c r="H55" s="114"/>
      <c r="I55" s="183">
        <f t="shared" si="0"/>
        <v>4</v>
      </c>
      <c r="K55" s="142">
        <v>44</v>
      </c>
      <c r="L55" s="143" cm="1">
        <f t="array" ref="L55">IF(K55="","---",_xlfn.XLOOKUP($D$5,kubbATPmodel!$I$5:$HE$5,_xlfn.XLOOKUP(K55,kubbATPmodel!$D$9:$D$56,kubbATPmodel!$I$9:$HE$56)))</f>
        <v>0</v>
      </c>
      <c r="M55" s="145">
        <f t="shared" si="1"/>
        <v>0</v>
      </c>
    </row>
    <row r="56" spans="2:13" x14ac:dyDescent="0.25">
      <c r="B56" s="45">
        <v>15</v>
      </c>
      <c r="C56" s="41">
        <v>77</v>
      </c>
      <c r="D56" s="31" t="s">
        <v>438</v>
      </c>
      <c r="E56" s="28" t="s">
        <v>408</v>
      </c>
      <c r="F56" s="32"/>
      <c r="G56" s="29"/>
      <c r="H56" s="114"/>
      <c r="I56" s="183">
        <f t="shared" si="0"/>
        <v>4</v>
      </c>
      <c r="K56" s="142">
        <v>45</v>
      </c>
      <c r="L56" s="143" cm="1">
        <f t="array" ref="L56">IF(K56="","---",_xlfn.XLOOKUP($D$5,kubbATPmodel!$I$5:$HE$5,_xlfn.XLOOKUP(K56,kubbATPmodel!$D$9:$D$56,kubbATPmodel!$I$9:$HE$56)))</f>
        <v>0</v>
      </c>
      <c r="M56" s="145">
        <f t="shared" si="1"/>
        <v>0</v>
      </c>
    </row>
    <row r="57" spans="2:13" x14ac:dyDescent="0.25">
      <c r="B57" s="45">
        <v>15</v>
      </c>
      <c r="C57" s="41">
        <v>78</v>
      </c>
      <c r="D57" s="31" t="s">
        <v>439</v>
      </c>
      <c r="E57" s="28" t="s">
        <v>408</v>
      </c>
      <c r="F57" s="32"/>
      <c r="G57" s="29"/>
      <c r="H57" s="114"/>
      <c r="I57" s="183">
        <f t="shared" si="0"/>
        <v>4</v>
      </c>
      <c r="K57" s="142">
        <v>46</v>
      </c>
      <c r="L57" s="143" cm="1">
        <f t="array" ref="L57">IF(K57="","---",_xlfn.XLOOKUP($D$5,kubbATPmodel!$I$5:$HE$5,_xlfn.XLOOKUP(K57,kubbATPmodel!$D$9:$D$56,kubbATPmodel!$I$9:$HE$56)))</f>
        <v>0</v>
      </c>
      <c r="M57" s="145">
        <f t="shared" si="1"/>
        <v>0</v>
      </c>
    </row>
    <row r="58" spans="2:13" x14ac:dyDescent="0.25">
      <c r="B58" s="45">
        <v>16</v>
      </c>
      <c r="C58" s="41">
        <v>37</v>
      </c>
      <c r="D58" s="31" t="s">
        <v>370</v>
      </c>
      <c r="E58" s="28" t="s">
        <v>337</v>
      </c>
      <c r="F58" s="32"/>
      <c r="G58" s="29"/>
      <c r="H58" s="114"/>
      <c r="I58" s="183">
        <f t="shared" si="0"/>
        <v>4</v>
      </c>
      <c r="K58" s="142">
        <v>47</v>
      </c>
      <c r="L58" s="143" cm="1">
        <f t="array" ref="L58">IF(K58="","---",_xlfn.XLOOKUP($D$5,kubbATPmodel!$I$5:$HE$5,_xlfn.XLOOKUP(K58,kubbATPmodel!$D$9:$D$56,kubbATPmodel!$I$9:$HE$56)))</f>
        <v>0</v>
      </c>
      <c r="M58" s="145">
        <f t="shared" si="1"/>
        <v>0</v>
      </c>
    </row>
    <row r="59" spans="2:13" x14ac:dyDescent="0.25">
      <c r="B59" s="45">
        <v>16</v>
      </c>
      <c r="C59" s="41">
        <v>38</v>
      </c>
      <c r="D59" s="31" t="s">
        <v>371</v>
      </c>
      <c r="E59" s="28" t="s">
        <v>372</v>
      </c>
      <c r="F59" s="32"/>
      <c r="G59" s="29"/>
      <c r="H59" s="114"/>
      <c r="I59" s="183">
        <f t="shared" si="0"/>
        <v>4</v>
      </c>
      <c r="K59" s="142">
        <v>48</v>
      </c>
      <c r="L59" s="143" cm="1">
        <f t="array" ref="L59">IF(K59="","---",_xlfn.XLOOKUP($D$5,kubbATPmodel!$I$5:$HE$5,_xlfn.XLOOKUP(K59,kubbATPmodel!$D$9:$D$56,kubbATPmodel!$I$9:$HE$56)))</f>
        <v>0</v>
      </c>
      <c r="M59" s="145">
        <f t="shared" si="1"/>
        <v>0</v>
      </c>
    </row>
    <row r="60" spans="2:13" x14ac:dyDescent="0.25">
      <c r="B60" s="45">
        <v>16</v>
      </c>
      <c r="C60" s="41">
        <v>39</v>
      </c>
      <c r="D60" s="31" t="s">
        <v>373</v>
      </c>
      <c r="E60" s="28" t="s">
        <v>307</v>
      </c>
      <c r="F60" s="32"/>
      <c r="G60" s="29"/>
      <c r="H60" s="114"/>
      <c r="I60" s="183">
        <f t="shared" si="0"/>
        <v>4</v>
      </c>
      <c r="K60" s="142">
        <v>49</v>
      </c>
      <c r="L60" s="143" t="e" cm="1">
        <f t="array" ref="L60">IF(K60="","---",_xlfn.XLOOKUP($D$5,kubbATPmodel!$I$5:$HE$5,_xlfn.XLOOKUP(K60,kubbATPmodel!$D$9:$D$56,kubbATPmodel!$I$9:$HE$56)))</f>
        <v>#N/A</v>
      </c>
      <c r="M60" s="145" t="e">
        <f t="shared" si="1"/>
        <v>#N/A</v>
      </c>
    </row>
    <row r="61" spans="2:13" x14ac:dyDescent="0.25">
      <c r="B61" s="45">
        <v>17</v>
      </c>
      <c r="C61" s="41">
        <v>79</v>
      </c>
      <c r="D61" s="31" t="s">
        <v>351</v>
      </c>
      <c r="E61" s="28" t="s">
        <v>352</v>
      </c>
      <c r="F61" s="32"/>
      <c r="G61" s="29"/>
      <c r="H61" s="114"/>
      <c r="I61" s="183">
        <f t="shared" si="0"/>
        <v>3</v>
      </c>
      <c r="K61" s="142">
        <v>50</v>
      </c>
      <c r="L61" s="143" t="e" cm="1">
        <f t="array" ref="L61">IF(K61="","---",_xlfn.XLOOKUP($D$5,kubbATPmodel!$I$5:$HE$5,_xlfn.XLOOKUP(K61,kubbATPmodel!$D$9:$D$56,kubbATPmodel!$I$9:$HE$56)))</f>
        <v>#N/A</v>
      </c>
      <c r="M61" s="145" t="e">
        <f t="shared" si="1"/>
        <v>#N/A</v>
      </c>
    </row>
    <row r="62" spans="2:13" x14ac:dyDescent="0.25">
      <c r="B62" s="45">
        <v>17</v>
      </c>
      <c r="C62" s="41">
        <v>80</v>
      </c>
      <c r="D62" s="31" t="s">
        <v>440</v>
      </c>
      <c r="E62" s="28" t="s">
        <v>307</v>
      </c>
      <c r="F62" s="32"/>
      <c r="G62" s="29"/>
      <c r="H62" s="114"/>
      <c r="I62" s="183">
        <f t="shared" si="0"/>
        <v>3</v>
      </c>
      <c r="K62" s="142">
        <v>51</v>
      </c>
      <c r="L62" s="143" t="e" cm="1">
        <f t="array" ref="L62">IF(K62="","---",_xlfn.XLOOKUP($D$5,kubbATPmodel!$I$5:$HE$5,_xlfn.XLOOKUP(K62,kubbATPmodel!$D$9:$D$56,kubbATPmodel!$I$9:$HE$56)))</f>
        <v>#N/A</v>
      </c>
      <c r="M62" s="145" t="e">
        <f t="shared" si="1"/>
        <v>#N/A</v>
      </c>
    </row>
    <row r="63" spans="2:13" x14ac:dyDescent="0.25">
      <c r="B63" s="45">
        <v>17</v>
      </c>
      <c r="C63" s="41">
        <v>81</v>
      </c>
      <c r="D63" s="31" t="s">
        <v>441</v>
      </c>
      <c r="E63" s="28" t="s">
        <v>340</v>
      </c>
      <c r="F63" s="32"/>
      <c r="G63" s="29"/>
      <c r="H63" s="114"/>
      <c r="I63" s="183">
        <f t="shared" si="0"/>
        <v>3</v>
      </c>
      <c r="K63" s="142">
        <v>52</v>
      </c>
      <c r="L63" s="143" t="e" cm="1">
        <f t="array" ref="L63">IF(K63="","---",_xlfn.XLOOKUP($D$5,kubbATPmodel!$I$5:$HE$5,_xlfn.XLOOKUP(K63,kubbATPmodel!$D$9:$D$56,kubbATPmodel!$I$9:$HE$56)))</f>
        <v>#N/A</v>
      </c>
      <c r="M63" s="145" t="e">
        <f t="shared" si="1"/>
        <v>#N/A</v>
      </c>
    </row>
    <row r="64" spans="2:13" x14ac:dyDescent="0.25">
      <c r="B64" s="45">
        <v>18</v>
      </c>
      <c r="C64" s="41">
        <v>82</v>
      </c>
      <c r="D64" s="31" t="s">
        <v>442</v>
      </c>
      <c r="E64" s="28" t="s">
        <v>443</v>
      </c>
      <c r="F64" s="32"/>
      <c r="G64" s="29"/>
      <c r="H64" s="114"/>
      <c r="I64" s="183">
        <f t="shared" si="0"/>
        <v>3</v>
      </c>
      <c r="K64" s="142">
        <v>53</v>
      </c>
      <c r="L64" s="143" t="e" cm="1">
        <f t="array" ref="L64">IF(K64="","---",_xlfn.XLOOKUP($D$5,kubbATPmodel!$I$5:$HE$5,_xlfn.XLOOKUP(K64,kubbATPmodel!$D$9:$D$56,kubbATPmodel!$I$9:$HE$56)))</f>
        <v>#N/A</v>
      </c>
      <c r="M64" s="145" t="e">
        <f t="shared" si="1"/>
        <v>#N/A</v>
      </c>
    </row>
    <row r="65" spans="2:13" x14ac:dyDescent="0.25">
      <c r="B65" s="45">
        <v>18</v>
      </c>
      <c r="C65" s="41">
        <v>83</v>
      </c>
      <c r="D65" s="31" t="s">
        <v>442</v>
      </c>
      <c r="E65" s="28" t="s">
        <v>444</v>
      </c>
      <c r="F65" s="32"/>
      <c r="G65" s="29"/>
      <c r="H65" s="114"/>
      <c r="I65" s="183">
        <f t="shared" si="0"/>
        <v>3</v>
      </c>
      <c r="K65" s="142">
        <v>54</v>
      </c>
      <c r="L65" s="143" t="e" cm="1">
        <f t="array" ref="L65">IF(K65="","---",_xlfn.XLOOKUP($D$5,kubbATPmodel!$I$5:$HE$5,_xlfn.XLOOKUP(K65,kubbATPmodel!$D$9:$D$56,kubbATPmodel!$I$9:$HE$56)))</f>
        <v>#N/A</v>
      </c>
      <c r="M65" s="145" t="e">
        <f t="shared" si="1"/>
        <v>#N/A</v>
      </c>
    </row>
    <row r="66" spans="2:13" x14ac:dyDescent="0.25">
      <c r="B66" s="45">
        <v>18</v>
      </c>
      <c r="C66" s="41">
        <v>84</v>
      </c>
      <c r="D66" s="31" t="s">
        <v>442</v>
      </c>
      <c r="E66" s="28" t="s">
        <v>445</v>
      </c>
      <c r="F66" s="32"/>
      <c r="G66" s="29"/>
      <c r="H66" s="114"/>
      <c r="I66" s="183">
        <f t="shared" si="0"/>
        <v>3</v>
      </c>
      <c r="K66" s="142">
        <v>55</v>
      </c>
      <c r="L66" s="143" t="e" cm="1">
        <f t="array" ref="L66">IF(K66="","---",_xlfn.XLOOKUP($D$5,kubbATPmodel!$I$5:$HE$5,_xlfn.XLOOKUP(K66,kubbATPmodel!$D$9:$D$56,kubbATPmodel!$I$9:$HE$56)))</f>
        <v>#N/A</v>
      </c>
      <c r="M66" s="145" t="e">
        <f t="shared" si="1"/>
        <v>#N/A</v>
      </c>
    </row>
    <row r="67" spans="2:13" x14ac:dyDescent="0.25">
      <c r="B67" s="45">
        <v>19</v>
      </c>
      <c r="C67" s="41">
        <v>85</v>
      </c>
      <c r="D67" s="31" t="s">
        <v>446</v>
      </c>
      <c r="E67" s="28" t="s">
        <v>447</v>
      </c>
      <c r="F67" s="32"/>
      <c r="G67" s="29"/>
      <c r="H67" s="114"/>
      <c r="I67" s="183">
        <f t="shared" si="0"/>
        <v>3</v>
      </c>
      <c r="K67" s="142">
        <v>56</v>
      </c>
      <c r="L67" s="143" t="e" cm="1">
        <f t="array" ref="L67">IF(K67="","---",_xlfn.XLOOKUP($D$5,kubbATPmodel!$I$5:$HE$5,_xlfn.XLOOKUP(K67,kubbATPmodel!$D$9:$D$56,kubbATPmodel!$I$9:$HE$56)))</f>
        <v>#N/A</v>
      </c>
      <c r="M67" s="145" t="e">
        <f t="shared" si="1"/>
        <v>#N/A</v>
      </c>
    </row>
    <row r="68" spans="2:13" x14ac:dyDescent="0.25">
      <c r="B68" s="45">
        <v>19</v>
      </c>
      <c r="C68" s="41">
        <v>86</v>
      </c>
      <c r="D68" s="31" t="s">
        <v>448</v>
      </c>
      <c r="E68" s="28" t="s">
        <v>449</v>
      </c>
      <c r="F68" s="32"/>
      <c r="G68" s="29"/>
      <c r="H68" s="114"/>
      <c r="I68" s="183">
        <f t="shared" si="0"/>
        <v>3</v>
      </c>
      <c r="K68" s="142">
        <v>57</v>
      </c>
      <c r="L68" s="143" t="e" cm="1">
        <f t="array" ref="L68">IF(K68="","---",_xlfn.XLOOKUP($D$5,kubbATPmodel!$I$5:$HE$5,_xlfn.XLOOKUP(K68,kubbATPmodel!$D$9:$D$56,kubbATPmodel!$I$9:$HE$56)))</f>
        <v>#N/A</v>
      </c>
      <c r="M68" s="145" t="e">
        <f t="shared" ref="M68:M106" si="2">L68</f>
        <v>#N/A</v>
      </c>
    </row>
    <row r="69" spans="2:13" x14ac:dyDescent="0.25">
      <c r="B69" s="45">
        <v>19</v>
      </c>
      <c r="C69" s="41">
        <v>87</v>
      </c>
      <c r="D69" s="31" t="s">
        <v>451</v>
      </c>
      <c r="E69" s="28" t="s">
        <v>450</v>
      </c>
      <c r="F69" s="32"/>
      <c r="G69" s="29"/>
      <c r="H69" s="114"/>
      <c r="I69" s="183">
        <f t="shared" si="0"/>
        <v>3</v>
      </c>
      <c r="K69" s="142">
        <v>58</v>
      </c>
      <c r="L69" s="143" t="e" cm="1">
        <f t="array" ref="L69">IF(K69="","---",_xlfn.XLOOKUP($D$5,kubbATPmodel!$I$5:$HE$5,_xlfn.XLOOKUP(K69,kubbATPmodel!$D$9:$D$56,kubbATPmodel!$I$9:$HE$56)))</f>
        <v>#N/A</v>
      </c>
      <c r="M69" s="145" t="e">
        <f t="shared" si="2"/>
        <v>#N/A</v>
      </c>
    </row>
    <row r="70" spans="2:13" x14ac:dyDescent="0.25">
      <c r="B70" s="45">
        <v>20</v>
      </c>
      <c r="C70" s="41">
        <v>88</v>
      </c>
      <c r="D70" s="31" t="s">
        <v>454</v>
      </c>
      <c r="E70" s="28" t="s">
        <v>340</v>
      </c>
      <c r="F70" s="32"/>
      <c r="G70" s="29"/>
      <c r="H70" s="114"/>
      <c r="I70" s="183">
        <f t="shared" si="0"/>
        <v>3</v>
      </c>
      <c r="K70" s="142">
        <v>59</v>
      </c>
      <c r="L70" s="143" t="e" cm="1">
        <f t="array" ref="L70">IF(K70="","---",_xlfn.XLOOKUP($D$5,kubbATPmodel!$I$5:$HE$5,_xlfn.XLOOKUP(K70,kubbATPmodel!$D$9:$D$56,kubbATPmodel!$I$9:$HE$56)))</f>
        <v>#N/A</v>
      </c>
      <c r="M70" s="145" t="e">
        <f t="shared" si="2"/>
        <v>#N/A</v>
      </c>
    </row>
    <row r="71" spans="2:13" x14ac:dyDescent="0.25">
      <c r="B71" s="45">
        <v>20</v>
      </c>
      <c r="C71" s="41">
        <v>89</v>
      </c>
      <c r="D71" s="31" t="s">
        <v>452</v>
      </c>
      <c r="E71" s="28" t="s">
        <v>453</v>
      </c>
      <c r="F71" s="32"/>
      <c r="G71" s="29"/>
      <c r="H71" s="114"/>
      <c r="I71" s="183">
        <f t="shared" si="0"/>
        <v>3</v>
      </c>
      <c r="K71" s="142">
        <v>60</v>
      </c>
      <c r="L71" s="143" t="e" cm="1">
        <f t="array" ref="L71">IF(K71="","---",_xlfn.XLOOKUP($D$5,kubbATPmodel!$I$5:$HE$5,_xlfn.XLOOKUP(K71,kubbATPmodel!$D$9:$D$56,kubbATPmodel!$I$9:$HE$56)))</f>
        <v>#N/A</v>
      </c>
      <c r="M71" s="145" t="e">
        <f t="shared" si="2"/>
        <v>#N/A</v>
      </c>
    </row>
    <row r="72" spans="2:13" x14ac:dyDescent="0.25">
      <c r="B72" s="45">
        <v>20</v>
      </c>
      <c r="C72" s="41">
        <v>90</v>
      </c>
      <c r="D72" s="31" t="s">
        <v>455</v>
      </c>
      <c r="E72" s="28" t="s">
        <v>331</v>
      </c>
      <c r="F72" s="32"/>
      <c r="G72" s="29"/>
      <c r="H72" s="114"/>
      <c r="I72" s="183">
        <f t="shared" si="0"/>
        <v>3</v>
      </c>
      <c r="K72" s="142">
        <v>61</v>
      </c>
      <c r="L72" s="143" t="e" cm="1">
        <f t="array" ref="L72">IF(K72="","---",_xlfn.XLOOKUP($D$5,kubbATPmodel!$I$5:$HE$5,_xlfn.XLOOKUP(K72,kubbATPmodel!$D$9:$D$56,kubbATPmodel!$I$9:$HE$56)))</f>
        <v>#N/A</v>
      </c>
      <c r="M72" s="145" t="e">
        <f t="shared" si="2"/>
        <v>#N/A</v>
      </c>
    </row>
    <row r="73" spans="2:13" x14ac:dyDescent="0.25">
      <c r="B73" s="45">
        <v>21</v>
      </c>
      <c r="C73" s="41">
        <v>33</v>
      </c>
      <c r="D73" s="31" t="s">
        <v>456</v>
      </c>
      <c r="E73" s="28" t="s">
        <v>365</v>
      </c>
      <c r="F73" s="32"/>
      <c r="G73" s="29"/>
      <c r="H73" s="114"/>
      <c r="I73" s="183">
        <f t="shared" si="0"/>
        <v>3</v>
      </c>
      <c r="K73" s="142">
        <v>62</v>
      </c>
      <c r="L73" s="143" t="e" cm="1">
        <f t="array" ref="L73">IF(K73="","---",_xlfn.XLOOKUP($D$5,kubbATPmodel!$I$5:$HE$5,_xlfn.XLOOKUP(K73,kubbATPmodel!$D$9:$D$56,kubbATPmodel!$I$9:$HE$56)))</f>
        <v>#N/A</v>
      </c>
      <c r="M73" s="145" t="e">
        <f t="shared" si="2"/>
        <v>#N/A</v>
      </c>
    </row>
    <row r="74" spans="2:13" x14ac:dyDescent="0.25">
      <c r="B74" s="45">
        <v>21</v>
      </c>
      <c r="C74" s="41">
        <v>91</v>
      </c>
      <c r="D74" s="31" t="s">
        <v>457</v>
      </c>
      <c r="E74" s="28" t="s">
        <v>422</v>
      </c>
      <c r="F74" s="32"/>
      <c r="G74" s="29"/>
      <c r="H74" s="114"/>
      <c r="I74" s="183">
        <f t="shared" si="0"/>
        <v>3</v>
      </c>
      <c r="K74" s="142">
        <v>63</v>
      </c>
      <c r="L74" s="143" t="e" cm="1">
        <f t="array" ref="L74">IF(K74="","---",_xlfn.XLOOKUP($D$5,kubbATPmodel!$I$5:$HE$5,_xlfn.XLOOKUP(K74,kubbATPmodel!$D$9:$D$56,kubbATPmodel!$I$9:$HE$56)))</f>
        <v>#N/A</v>
      </c>
      <c r="M74" s="145" t="e">
        <f t="shared" si="2"/>
        <v>#N/A</v>
      </c>
    </row>
    <row r="75" spans="2:13" x14ac:dyDescent="0.25">
      <c r="B75" s="45">
        <v>21</v>
      </c>
      <c r="C75" s="41">
        <v>92</v>
      </c>
      <c r="D75" s="31" t="s">
        <v>458</v>
      </c>
      <c r="E75" s="28" t="s">
        <v>459</v>
      </c>
      <c r="F75" s="32"/>
      <c r="G75" s="29"/>
      <c r="H75" s="114"/>
      <c r="I75" s="183">
        <f t="shared" si="0"/>
        <v>3</v>
      </c>
      <c r="K75" s="142">
        <v>64</v>
      </c>
      <c r="L75" s="143" t="e" cm="1">
        <f t="array" ref="L75">IF(K75="","---",_xlfn.XLOOKUP($D$5,kubbATPmodel!$I$5:$HE$5,_xlfn.XLOOKUP(K75,kubbATPmodel!$D$9:$D$56,kubbATPmodel!$I$9:$HE$56)))</f>
        <v>#N/A</v>
      </c>
      <c r="M75" s="145" t="e">
        <f t="shared" si="2"/>
        <v>#N/A</v>
      </c>
    </row>
    <row r="76" spans="2:13" x14ac:dyDescent="0.25">
      <c r="B76" s="45">
        <v>22</v>
      </c>
      <c r="C76" s="41">
        <v>93</v>
      </c>
      <c r="D76" s="31" t="s">
        <v>460</v>
      </c>
      <c r="E76" s="28" t="s">
        <v>461</v>
      </c>
      <c r="F76" s="32"/>
      <c r="G76" s="29"/>
      <c r="H76" s="114"/>
      <c r="I76" s="183">
        <f t="shared" si="0"/>
        <v>3</v>
      </c>
      <c r="K76" s="142">
        <v>65</v>
      </c>
      <c r="L76" s="143" t="e" cm="1">
        <f t="array" ref="L76">IF(K76="","---",_xlfn.XLOOKUP($D$5,kubbATPmodel!$I$5:$HE$5,_xlfn.XLOOKUP(K76,kubbATPmodel!$D$9:$D$56,kubbATPmodel!$I$9:$HE$56)))</f>
        <v>#N/A</v>
      </c>
      <c r="M76" s="145" t="e">
        <f t="shared" si="2"/>
        <v>#N/A</v>
      </c>
    </row>
    <row r="77" spans="2:13" x14ac:dyDescent="0.25">
      <c r="B77" s="45">
        <v>22</v>
      </c>
      <c r="C77" s="41">
        <v>94</v>
      </c>
      <c r="D77" s="31" t="s">
        <v>462</v>
      </c>
      <c r="E77" s="28" t="s">
        <v>425</v>
      </c>
      <c r="F77" s="32"/>
      <c r="G77" s="29"/>
      <c r="H77" s="114"/>
      <c r="I77" s="183">
        <f t="shared" si="0"/>
        <v>3</v>
      </c>
      <c r="K77" s="142">
        <v>66</v>
      </c>
      <c r="L77" s="143" t="e" cm="1">
        <f t="array" ref="L77">IF(K77="","---",_xlfn.XLOOKUP($D$5,kubbATPmodel!$I$5:$HE$5,_xlfn.XLOOKUP(K77,kubbATPmodel!$D$9:$D$56,kubbATPmodel!$I$9:$HE$56)))</f>
        <v>#N/A</v>
      </c>
      <c r="M77" s="145" t="e">
        <f t="shared" si="2"/>
        <v>#N/A</v>
      </c>
    </row>
    <row r="78" spans="2:13" x14ac:dyDescent="0.25">
      <c r="B78" s="45">
        <v>22</v>
      </c>
      <c r="C78" s="41">
        <v>95</v>
      </c>
      <c r="D78" s="31" t="s">
        <v>460</v>
      </c>
      <c r="E78" s="28" t="s">
        <v>340</v>
      </c>
      <c r="F78" s="32"/>
      <c r="G78" s="29"/>
      <c r="H78" s="114"/>
      <c r="I78" s="183">
        <f t="shared" ref="I78:I106" si="3">IF($C$5="HKO",(VLOOKUP(B78,$K$12:$M$106,3,FALSE)),(VLOOKUP(B78,$K$12:$M$106,2,FALSE)))</f>
        <v>3</v>
      </c>
      <c r="K78" s="142">
        <v>67</v>
      </c>
      <c r="L78" s="143" t="e" cm="1">
        <f t="array" ref="L78">IF(K78="","---",_xlfn.XLOOKUP($D$5,kubbATPmodel!$I$5:$HE$5,_xlfn.XLOOKUP(K78,kubbATPmodel!$D$9:$D$56,kubbATPmodel!$I$9:$HE$56)))</f>
        <v>#N/A</v>
      </c>
      <c r="M78" s="145" t="e">
        <f t="shared" si="2"/>
        <v>#N/A</v>
      </c>
    </row>
    <row r="79" spans="2:13" x14ac:dyDescent="0.25">
      <c r="B79" s="45">
        <v>22</v>
      </c>
      <c r="C79" s="41">
        <v>96</v>
      </c>
      <c r="D79" s="31" t="s">
        <v>460</v>
      </c>
      <c r="E79" s="28" t="s">
        <v>463</v>
      </c>
      <c r="F79" s="32"/>
      <c r="G79" s="29"/>
      <c r="H79" s="114"/>
      <c r="I79" s="183">
        <f t="shared" si="3"/>
        <v>3</v>
      </c>
      <c r="K79" s="142">
        <v>68</v>
      </c>
      <c r="L79" s="143" t="e" cm="1">
        <f t="array" ref="L79">IF(K79="","---",_xlfn.XLOOKUP($D$5,kubbATPmodel!$I$5:$HE$5,_xlfn.XLOOKUP(K79,kubbATPmodel!$D$9:$D$56,kubbATPmodel!$I$9:$HE$56)))</f>
        <v>#N/A</v>
      </c>
      <c r="M79" s="145" t="e">
        <f t="shared" si="2"/>
        <v>#N/A</v>
      </c>
    </row>
    <row r="80" spans="2:13" x14ac:dyDescent="0.25">
      <c r="B80" s="45">
        <v>23</v>
      </c>
      <c r="C80" s="41">
        <v>97</v>
      </c>
      <c r="D80" s="31" t="s">
        <v>464</v>
      </c>
      <c r="E80" s="28" t="s">
        <v>391</v>
      </c>
      <c r="F80" s="32"/>
      <c r="G80" s="29"/>
      <c r="H80" s="114"/>
      <c r="I80" s="183">
        <f t="shared" si="3"/>
        <v>3</v>
      </c>
      <c r="K80" s="142">
        <v>69</v>
      </c>
      <c r="L80" s="143" t="e" cm="1">
        <f t="array" ref="L80">IF(K80="","---",_xlfn.XLOOKUP($D$5,kubbATPmodel!$I$5:$HE$5,_xlfn.XLOOKUP(K80,kubbATPmodel!$D$9:$D$56,kubbATPmodel!$I$9:$HE$56)))</f>
        <v>#N/A</v>
      </c>
      <c r="M80" s="145" t="e">
        <f t="shared" si="2"/>
        <v>#N/A</v>
      </c>
    </row>
    <row r="81" spans="2:13" x14ac:dyDescent="0.25">
      <c r="B81" s="45">
        <v>23</v>
      </c>
      <c r="C81" s="41">
        <v>98</v>
      </c>
      <c r="D81" s="31" t="s">
        <v>465</v>
      </c>
      <c r="E81" s="28" t="s">
        <v>394</v>
      </c>
      <c r="F81" s="32"/>
      <c r="G81" s="29"/>
      <c r="H81" s="114"/>
      <c r="I81" s="183">
        <f t="shared" si="3"/>
        <v>3</v>
      </c>
      <c r="K81" s="142">
        <v>70</v>
      </c>
      <c r="L81" s="143" t="e" cm="1">
        <f t="array" ref="L81">IF(K81="","---",_xlfn.XLOOKUP($D$5,kubbATPmodel!$I$5:$HE$5,_xlfn.XLOOKUP(K81,kubbATPmodel!$D$9:$D$56,kubbATPmodel!$I$9:$HE$56)))</f>
        <v>#N/A</v>
      </c>
      <c r="M81" s="145" t="e">
        <f t="shared" si="2"/>
        <v>#N/A</v>
      </c>
    </row>
    <row r="82" spans="2:13" x14ac:dyDescent="0.25">
      <c r="B82" s="45">
        <v>23</v>
      </c>
      <c r="C82" s="41">
        <v>99</v>
      </c>
      <c r="D82" s="31" t="s">
        <v>318</v>
      </c>
      <c r="E82" s="28" t="s">
        <v>340</v>
      </c>
      <c r="F82" s="32"/>
      <c r="G82" s="29"/>
      <c r="H82" s="114"/>
      <c r="I82" s="183">
        <f t="shared" si="3"/>
        <v>3</v>
      </c>
      <c r="K82" s="142">
        <v>71</v>
      </c>
      <c r="L82" s="143" t="e" cm="1">
        <f t="array" ref="L82">IF(K82="","---",_xlfn.XLOOKUP($D$5,kubbATPmodel!$I$5:$HE$5,_xlfn.XLOOKUP(K82,kubbATPmodel!$D$9:$D$56,kubbATPmodel!$I$9:$HE$56)))</f>
        <v>#N/A</v>
      </c>
      <c r="M82" s="145" t="e">
        <f t="shared" si="2"/>
        <v>#N/A</v>
      </c>
    </row>
    <row r="83" spans="2:13" x14ac:dyDescent="0.25">
      <c r="B83" s="45">
        <v>24</v>
      </c>
      <c r="C83" s="41">
        <v>100</v>
      </c>
      <c r="D83" s="31" t="s">
        <v>466</v>
      </c>
      <c r="E83" s="28" t="s">
        <v>340</v>
      </c>
      <c r="F83" s="32"/>
      <c r="G83" s="29"/>
      <c r="H83" s="114"/>
      <c r="I83" s="183">
        <f t="shared" si="3"/>
        <v>3</v>
      </c>
      <c r="K83" s="142">
        <v>72</v>
      </c>
      <c r="L83" s="143" t="e" cm="1">
        <f t="array" ref="L83">IF(K83="","---",_xlfn.XLOOKUP($D$5,kubbATPmodel!$I$5:$HE$5,_xlfn.XLOOKUP(K83,kubbATPmodel!$D$9:$D$56,kubbATPmodel!$I$9:$HE$56)))</f>
        <v>#N/A</v>
      </c>
      <c r="M83" s="145" t="e">
        <f t="shared" si="2"/>
        <v>#N/A</v>
      </c>
    </row>
    <row r="84" spans="2:13" x14ac:dyDescent="0.25">
      <c r="B84" s="45">
        <v>24</v>
      </c>
      <c r="C84" s="41">
        <v>101</v>
      </c>
      <c r="D84" s="31" t="s">
        <v>467</v>
      </c>
      <c r="E84" s="28" t="s">
        <v>391</v>
      </c>
      <c r="F84" s="32"/>
      <c r="G84" s="29"/>
      <c r="H84" s="114"/>
      <c r="I84" s="183">
        <f t="shared" si="3"/>
        <v>3</v>
      </c>
      <c r="K84" s="142">
        <v>73</v>
      </c>
      <c r="L84" s="143" t="e" cm="1">
        <f t="array" ref="L84">IF(K84="","---",_xlfn.XLOOKUP($D$5,kubbATPmodel!$I$5:$HE$5,_xlfn.XLOOKUP(K84,kubbATPmodel!$D$9:$D$56,kubbATPmodel!$I$9:$HE$56)))</f>
        <v>#N/A</v>
      </c>
      <c r="M84" s="145" t="e">
        <f t="shared" si="2"/>
        <v>#N/A</v>
      </c>
    </row>
    <row r="85" spans="2:13" x14ac:dyDescent="0.25">
      <c r="B85" s="45">
        <v>24</v>
      </c>
      <c r="C85" s="41">
        <v>102</v>
      </c>
      <c r="D85" s="31" t="s">
        <v>468</v>
      </c>
      <c r="E85" s="28" t="s">
        <v>340</v>
      </c>
      <c r="F85" s="32"/>
      <c r="G85" s="29"/>
      <c r="H85" s="114"/>
      <c r="I85" s="183">
        <f t="shared" si="3"/>
        <v>3</v>
      </c>
      <c r="K85" s="142">
        <v>74</v>
      </c>
      <c r="L85" s="143" t="e" cm="1">
        <f t="array" ref="L85">IF(K85="","---",_xlfn.XLOOKUP($D$5,kubbATPmodel!$I$5:$HE$5,_xlfn.XLOOKUP(K85,kubbATPmodel!$D$9:$D$56,kubbATPmodel!$I$9:$HE$56)))</f>
        <v>#N/A</v>
      </c>
      <c r="M85" s="145" t="e">
        <f t="shared" si="2"/>
        <v>#N/A</v>
      </c>
    </row>
    <row r="86" spans="2:13" x14ac:dyDescent="0.25">
      <c r="B86" s="45">
        <v>24</v>
      </c>
      <c r="C86" s="41">
        <v>103</v>
      </c>
      <c r="D86" s="31" t="s">
        <v>469</v>
      </c>
      <c r="E86" s="28" t="s">
        <v>425</v>
      </c>
      <c r="F86" s="32"/>
      <c r="G86" s="29"/>
      <c r="H86" s="114"/>
      <c r="I86" s="183">
        <f t="shared" si="3"/>
        <v>3</v>
      </c>
      <c r="K86" s="142">
        <v>75</v>
      </c>
      <c r="L86" s="143" t="e" cm="1">
        <f t="array" ref="L86">IF(K86="","---",_xlfn.XLOOKUP($D$5,kubbATPmodel!$I$5:$HE$5,_xlfn.XLOOKUP(K86,kubbATPmodel!$D$9:$D$56,kubbATPmodel!$I$9:$HE$56)))</f>
        <v>#N/A</v>
      </c>
      <c r="M86" s="145" t="e">
        <f t="shared" si="2"/>
        <v>#N/A</v>
      </c>
    </row>
    <row r="87" spans="2:13" x14ac:dyDescent="0.25">
      <c r="B87" s="45"/>
      <c r="C87" s="41"/>
      <c r="D87" s="31"/>
      <c r="E87" s="28"/>
      <c r="F87" s="32"/>
      <c r="G87" s="29"/>
      <c r="H87" s="114"/>
      <c r="I87" s="183" t="e">
        <f t="shared" si="3"/>
        <v>#N/A</v>
      </c>
      <c r="K87" s="142">
        <v>76</v>
      </c>
      <c r="L87" s="143" t="e" cm="1">
        <f t="array" ref="L87">IF(K87="","---",_xlfn.XLOOKUP($D$5,kubbATPmodel!$I$5:$HE$5,_xlfn.XLOOKUP(K87,kubbATPmodel!$D$9:$D$56,kubbATPmodel!$I$9:$HE$56)))</f>
        <v>#N/A</v>
      </c>
      <c r="M87" s="145" t="e">
        <f t="shared" si="2"/>
        <v>#N/A</v>
      </c>
    </row>
    <row r="88" spans="2:13" x14ac:dyDescent="0.25">
      <c r="B88" s="45"/>
      <c r="C88" s="41"/>
      <c r="D88" s="31"/>
      <c r="E88" s="28"/>
      <c r="F88" s="32"/>
      <c r="G88" s="29"/>
      <c r="H88" s="114"/>
      <c r="I88" s="183" t="e">
        <f t="shared" si="3"/>
        <v>#N/A</v>
      </c>
      <c r="K88" s="142">
        <v>77</v>
      </c>
      <c r="L88" s="143" t="e" cm="1">
        <f t="array" ref="L88">IF(K88="","---",_xlfn.XLOOKUP($D$5,kubbATPmodel!$I$5:$HE$5,_xlfn.XLOOKUP(K88,kubbATPmodel!$D$9:$D$56,kubbATPmodel!$I$9:$HE$56)))</f>
        <v>#N/A</v>
      </c>
      <c r="M88" s="145" t="e">
        <f t="shared" si="2"/>
        <v>#N/A</v>
      </c>
    </row>
    <row r="89" spans="2:13" x14ac:dyDescent="0.25">
      <c r="B89" s="45"/>
      <c r="C89" s="41"/>
      <c r="D89" s="31"/>
      <c r="E89" s="28"/>
      <c r="F89" s="32"/>
      <c r="G89" s="29"/>
      <c r="H89" s="114"/>
      <c r="I89" s="183" t="e">
        <f t="shared" si="3"/>
        <v>#N/A</v>
      </c>
      <c r="K89" s="142">
        <v>78</v>
      </c>
      <c r="L89" s="143" t="e" cm="1">
        <f t="array" ref="L89">IF(K89="","---",_xlfn.XLOOKUP($D$5,kubbATPmodel!$I$5:$HE$5,_xlfn.XLOOKUP(K89,kubbATPmodel!$D$9:$D$56,kubbATPmodel!$I$9:$HE$56)))</f>
        <v>#N/A</v>
      </c>
      <c r="M89" s="145" t="e">
        <f t="shared" si="2"/>
        <v>#N/A</v>
      </c>
    </row>
    <row r="90" spans="2:13" x14ac:dyDescent="0.25">
      <c r="B90" s="45"/>
      <c r="C90" s="41"/>
      <c r="D90" s="31"/>
      <c r="E90" s="28"/>
      <c r="F90" s="32"/>
      <c r="G90" s="29"/>
      <c r="H90" s="114"/>
      <c r="I90" s="183" t="e">
        <f t="shared" si="3"/>
        <v>#N/A</v>
      </c>
      <c r="K90" s="142">
        <v>79</v>
      </c>
      <c r="L90" s="143" t="e" cm="1">
        <f t="array" ref="L90">IF(K90="","---",_xlfn.XLOOKUP($D$5,kubbATPmodel!$I$5:$HE$5,_xlfn.XLOOKUP(K90,kubbATPmodel!$D$9:$D$56,kubbATPmodel!$I$9:$HE$56)))</f>
        <v>#N/A</v>
      </c>
      <c r="M90" s="145" t="e">
        <f t="shared" si="2"/>
        <v>#N/A</v>
      </c>
    </row>
    <row r="91" spans="2:13" x14ac:dyDescent="0.25">
      <c r="B91" s="45"/>
      <c r="C91" s="41"/>
      <c r="D91" s="31"/>
      <c r="E91" s="28"/>
      <c r="F91" s="32"/>
      <c r="G91" s="29"/>
      <c r="H91" s="114"/>
      <c r="I91" s="183" t="e">
        <f t="shared" si="3"/>
        <v>#N/A</v>
      </c>
      <c r="K91" s="142">
        <v>80</v>
      </c>
      <c r="L91" s="143" t="e" cm="1">
        <f t="array" ref="L91">IF(K91="","---",_xlfn.XLOOKUP($D$5,kubbATPmodel!$I$5:$HE$5,_xlfn.XLOOKUP(K91,kubbATPmodel!$D$9:$D$56,kubbATPmodel!$I$9:$HE$56)))</f>
        <v>#N/A</v>
      </c>
      <c r="M91" s="145" t="e">
        <f t="shared" si="2"/>
        <v>#N/A</v>
      </c>
    </row>
    <row r="92" spans="2:13" x14ac:dyDescent="0.25">
      <c r="B92" s="45"/>
      <c r="C92" s="41"/>
      <c r="D92" s="31"/>
      <c r="E92" s="28"/>
      <c r="F92" s="32"/>
      <c r="G92" s="29"/>
      <c r="H92" s="114"/>
      <c r="I92" s="183" t="e">
        <f t="shared" si="3"/>
        <v>#N/A</v>
      </c>
      <c r="K92" s="142">
        <v>81</v>
      </c>
      <c r="L92" s="143" t="e" cm="1">
        <f t="array" ref="L92">IF(K92="","---",_xlfn.XLOOKUP($D$5,kubbATPmodel!$I$5:$HE$5,_xlfn.XLOOKUP(K92,kubbATPmodel!$D$9:$D$56,kubbATPmodel!$I$9:$HE$56)))</f>
        <v>#N/A</v>
      </c>
      <c r="M92" s="145" t="e">
        <f t="shared" si="2"/>
        <v>#N/A</v>
      </c>
    </row>
    <row r="93" spans="2:13" x14ac:dyDescent="0.25">
      <c r="B93" s="45"/>
      <c r="C93" s="41"/>
      <c r="D93" s="31"/>
      <c r="E93" s="28"/>
      <c r="F93" s="32"/>
      <c r="G93" s="29"/>
      <c r="H93" s="114"/>
      <c r="I93" s="183" t="e">
        <f t="shared" si="3"/>
        <v>#N/A</v>
      </c>
      <c r="K93" s="142">
        <v>82</v>
      </c>
      <c r="L93" s="143" t="e" cm="1">
        <f t="array" ref="L93">IF(K93="","---",_xlfn.XLOOKUP($D$5,kubbATPmodel!$I$5:$HE$5,_xlfn.XLOOKUP(K93,kubbATPmodel!$D$9:$D$56,kubbATPmodel!$I$9:$HE$56)))</f>
        <v>#N/A</v>
      </c>
      <c r="M93" s="145" t="e">
        <f t="shared" si="2"/>
        <v>#N/A</v>
      </c>
    </row>
    <row r="94" spans="2:13" x14ac:dyDescent="0.25">
      <c r="B94" s="45"/>
      <c r="C94" s="41"/>
      <c r="D94" s="31"/>
      <c r="E94" s="28"/>
      <c r="F94" s="32"/>
      <c r="G94" s="29"/>
      <c r="H94" s="114"/>
      <c r="I94" s="183" t="e">
        <f t="shared" si="3"/>
        <v>#N/A</v>
      </c>
      <c r="K94" s="142">
        <v>83</v>
      </c>
      <c r="L94" s="143" t="e" cm="1">
        <f t="array" ref="L94">IF(K94="","---",_xlfn.XLOOKUP($D$5,kubbATPmodel!$I$5:$HE$5,_xlfn.XLOOKUP(K94,kubbATPmodel!$D$9:$D$56,kubbATPmodel!$I$9:$HE$56)))</f>
        <v>#N/A</v>
      </c>
      <c r="M94" s="145" t="e">
        <f t="shared" si="2"/>
        <v>#N/A</v>
      </c>
    </row>
    <row r="95" spans="2:13" x14ac:dyDescent="0.25">
      <c r="B95" s="45"/>
      <c r="C95" s="41"/>
      <c r="D95" s="31"/>
      <c r="E95" s="28"/>
      <c r="F95" s="32"/>
      <c r="G95" s="29"/>
      <c r="H95" s="114"/>
      <c r="I95" s="183" t="e">
        <f t="shared" si="3"/>
        <v>#N/A</v>
      </c>
      <c r="K95" s="142">
        <v>84</v>
      </c>
      <c r="L95" s="143" t="e" cm="1">
        <f t="array" ref="L95">IF(K95="","---",_xlfn.XLOOKUP($D$5,kubbATPmodel!$I$5:$HE$5,_xlfn.XLOOKUP(K95,kubbATPmodel!$D$9:$D$56,kubbATPmodel!$I$9:$HE$56)))</f>
        <v>#N/A</v>
      </c>
      <c r="M95" s="145" t="e">
        <f t="shared" si="2"/>
        <v>#N/A</v>
      </c>
    </row>
    <row r="96" spans="2:13" x14ac:dyDescent="0.25">
      <c r="B96" s="45"/>
      <c r="C96" s="41"/>
      <c r="D96" s="31"/>
      <c r="E96" s="28"/>
      <c r="F96" s="32"/>
      <c r="G96" s="29"/>
      <c r="H96" s="114"/>
      <c r="I96" s="183" t="e">
        <f t="shared" si="3"/>
        <v>#N/A</v>
      </c>
      <c r="K96" s="142">
        <v>85</v>
      </c>
      <c r="L96" s="143" t="e" cm="1">
        <f t="array" ref="L96">IF(K96="","---",_xlfn.XLOOKUP($D$5,kubbATPmodel!$I$5:$HE$5,_xlfn.XLOOKUP(K96,kubbATPmodel!$D$9:$D$56,kubbATPmodel!$I$9:$HE$56)))</f>
        <v>#N/A</v>
      </c>
      <c r="M96" s="145" t="e">
        <f t="shared" si="2"/>
        <v>#N/A</v>
      </c>
    </row>
    <row r="97" spans="2:13" x14ac:dyDescent="0.25">
      <c r="B97" s="45"/>
      <c r="C97" s="41"/>
      <c r="D97" s="31"/>
      <c r="E97" s="28"/>
      <c r="F97" s="32"/>
      <c r="G97" s="29"/>
      <c r="H97" s="114"/>
      <c r="I97" s="183" t="e">
        <f t="shared" si="3"/>
        <v>#N/A</v>
      </c>
      <c r="K97" s="142">
        <v>86</v>
      </c>
      <c r="L97" s="143" t="e" cm="1">
        <f t="array" ref="L97">IF(K97="","---",_xlfn.XLOOKUP($D$5,kubbATPmodel!$I$5:$HE$5,_xlfn.XLOOKUP(K97,kubbATPmodel!$D$9:$D$56,kubbATPmodel!$I$9:$HE$56)))</f>
        <v>#N/A</v>
      </c>
      <c r="M97" s="145" t="e">
        <f t="shared" si="2"/>
        <v>#N/A</v>
      </c>
    </row>
    <row r="98" spans="2:13" x14ac:dyDescent="0.25">
      <c r="B98" s="45"/>
      <c r="C98" s="41"/>
      <c r="D98" s="31"/>
      <c r="E98" s="28"/>
      <c r="F98" s="32"/>
      <c r="G98" s="29"/>
      <c r="H98" s="114"/>
      <c r="I98" s="183" t="e">
        <f t="shared" si="3"/>
        <v>#N/A</v>
      </c>
      <c r="K98" s="142">
        <v>87</v>
      </c>
      <c r="L98" s="143" t="e" cm="1">
        <f t="array" ref="L98">IF(K98="","---",_xlfn.XLOOKUP($D$5,kubbATPmodel!$I$5:$HE$5,_xlfn.XLOOKUP(K98,kubbATPmodel!$D$9:$D$56,kubbATPmodel!$I$9:$HE$56)))</f>
        <v>#N/A</v>
      </c>
      <c r="M98" s="145" t="e">
        <f t="shared" si="2"/>
        <v>#N/A</v>
      </c>
    </row>
    <row r="99" spans="2:13" x14ac:dyDescent="0.25">
      <c r="B99" s="45"/>
      <c r="C99" s="41"/>
      <c r="D99" s="31"/>
      <c r="E99" s="28"/>
      <c r="F99" s="32"/>
      <c r="G99" s="29"/>
      <c r="H99" s="114"/>
      <c r="I99" s="183" t="e">
        <f t="shared" si="3"/>
        <v>#N/A</v>
      </c>
      <c r="K99" s="142">
        <v>88</v>
      </c>
      <c r="L99" s="143" t="e" cm="1">
        <f t="array" ref="L99">IF(K99="","---",_xlfn.XLOOKUP($D$5,kubbATPmodel!$I$5:$HE$5,_xlfn.XLOOKUP(K99,kubbATPmodel!$D$9:$D$56,kubbATPmodel!$I$9:$HE$56)))</f>
        <v>#N/A</v>
      </c>
      <c r="M99" s="145" t="e">
        <f t="shared" si="2"/>
        <v>#N/A</v>
      </c>
    </row>
    <row r="100" spans="2:13" x14ac:dyDescent="0.25">
      <c r="B100" s="45"/>
      <c r="C100" s="41"/>
      <c r="D100" s="31"/>
      <c r="E100" s="28"/>
      <c r="F100" s="32"/>
      <c r="G100" s="29"/>
      <c r="H100" s="114"/>
      <c r="I100" s="183" t="e">
        <f t="shared" si="3"/>
        <v>#N/A</v>
      </c>
      <c r="K100" s="142">
        <v>89</v>
      </c>
      <c r="L100" s="143" t="e" cm="1">
        <f t="array" ref="L100">IF(K100="","---",_xlfn.XLOOKUP($D$5,kubbATPmodel!$I$5:$HE$5,_xlfn.XLOOKUP(K100,kubbATPmodel!$D$9:$D$56,kubbATPmodel!$I$9:$HE$56)))</f>
        <v>#N/A</v>
      </c>
      <c r="M100" s="145" t="e">
        <f t="shared" si="2"/>
        <v>#N/A</v>
      </c>
    </row>
    <row r="101" spans="2:13" x14ac:dyDescent="0.25">
      <c r="B101" s="45"/>
      <c r="C101" s="41"/>
      <c r="D101" s="31"/>
      <c r="E101" s="28"/>
      <c r="F101" s="32"/>
      <c r="G101" s="29"/>
      <c r="H101" s="114"/>
      <c r="I101" s="183" t="e">
        <f t="shared" si="3"/>
        <v>#N/A</v>
      </c>
      <c r="K101" s="142">
        <v>90</v>
      </c>
      <c r="L101" s="143" t="e" cm="1">
        <f t="array" ref="L101">IF(K101="","---",_xlfn.XLOOKUP($D$5,kubbATPmodel!$I$5:$HE$5,_xlfn.XLOOKUP(K101,kubbATPmodel!$D$9:$D$56,kubbATPmodel!$I$9:$HE$56)))</f>
        <v>#N/A</v>
      </c>
      <c r="M101" s="145" t="e">
        <f t="shared" si="2"/>
        <v>#N/A</v>
      </c>
    </row>
    <row r="102" spans="2:13" x14ac:dyDescent="0.25">
      <c r="B102" s="45"/>
      <c r="C102" s="41"/>
      <c r="D102" s="31"/>
      <c r="E102" s="28"/>
      <c r="F102" s="32"/>
      <c r="G102" s="29"/>
      <c r="H102" s="114"/>
      <c r="I102" s="183" t="e">
        <f t="shared" si="3"/>
        <v>#N/A</v>
      </c>
      <c r="K102" s="142">
        <v>91</v>
      </c>
      <c r="L102" s="143" t="e" cm="1">
        <f t="array" ref="L102">IF(K102="","---",_xlfn.XLOOKUP($D$5,kubbATPmodel!$I$5:$HE$5,_xlfn.XLOOKUP(K102,kubbATPmodel!$D$9:$D$56,kubbATPmodel!$I$9:$HE$56)))</f>
        <v>#N/A</v>
      </c>
      <c r="M102" s="145" t="e">
        <f t="shared" si="2"/>
        <v>#N/A</v>
      </c>
    </row>
    <row r="103" spans="2:13" x14ac:dyDescent="0.25">
      <c r="B103" s="45"/>
      <c r="C103" s="41"/>
      <c r="D103" s="31"/>
      <c r="E103" s="28"/>
      <c r="F103" s="32"/>
      <c r="G103" s="29"/>
      <c r="H103" s="114"/>
      <c r="I103" s="183" t="e">
        <f t="shared" si="3"/>
        <v>#N/A</v>
      </c>
      <c r="K103" s="142">
        <v>92</v>
      </c>
      <c r="L103" s="143" t="e" cm="1">
        <f t="array" ref="L103">IF(K103="","---",_xlfn.XLOOKUP($D$5,kubbATPmodel!$I$5:$HE$5,_xlfn.XLOOKUP(K103,kubbATPmodel!$D$9:$D$56,kubbATPmodel!$I$9:$HE$56)))</f>
        <v>#N/A</v>
      </c>
      <c r="M103" s="145" t="e">
        <f t="shared" si="2"/>
        <v>#N/A</v>
      </c>
    </row>
    <row r="104" spans="2:13" x14ac:dyDescent="0.25">
      <c r="B104" s="45"/>
      <c r="C104" s="41"/>
      <c r="D104" s="31"/>
      <c r="E104" s="28"/>
      <c r="F104" s="32"/>
      <c r="G104" s="29"/>
      <c r="H104" s="114"/>
      <c r="I104" s="183" t="e">
        <f t="shared" si="3"/>
        <v>#N/A</v>
      </c>
      <c r="K104" s="142">
        <v>93</v>
      </c>
      <c r="L104" s="143" t="e" cm="1">
        <f t="array" ref="L104">IF(K104="","---",_xlfn.XLOOKUP($D$5,kubbATPmodel!$I$5:$HE$5,_xlfn.XLOOKUP(K104,kubbATPmodel!$D$9:$D$56,kubbATPmodel!$I$9:$HE$56)))</f>
        <v>#N/A</v>
      </c>
      <c r="M104" s="145" t="e">
        <f t="shared" si="2"/>
        <v>#N/A</v>
      </c>
    </row>
    <row r="105" spans="2:13" x14ac:dyDescent="0.25">
      <c r="B105" s="45"/>
      <c r="C105" s="41"/>
      <c r="D105" s="31"/>
      <c r="E105" s="28"/>
      <c r="F105" s="32"/>
      <c r="G105" s="29"/>
      <c r="H105" s="114"/>
      <c r="I105" s="183" t="e">
        <f t="shared" si="3"/>
        <v>#N/A</v>
      </c>
      <c r="K105" s="142">
        <v>94</v>
      </c>
      <c r="L105" s="143" t="e" cm="1">
        <f t="array" ref="L105">IF(K105="","---",_xlfn.XLOOKUP($D$5,kubbATPmodel!$I$5:$HE$5,_xlfn.XLOOKUP(K105,kubbATPmodel!$D$9:$D$56,kubbATPmodel!$I$9:$HE$56)))</f>
        <v>#N/A</v>
      </c>
      <c r="M105" s="145" t="e">
        <f t="shared" si="2"/>
        <v>#N/A</v>
      </c>
    </row>
    <row r="106" spans="2:13" ht="15.75" thickBot="1" x14ac:dyDescent="0.3">
      <c r="B106" s="115"/>
      <c r="C106" s="42"/>
      <c r="D106" s="33"/>
      <c r="E106" s="34"/>
      <c r="F106" s="35"/>
      <c r="G106" s="43"/>
      <c r="H106" s="116"/>
      <c r="I106" s="183" t="e">
        <f t="shared" si="3"/>
        <v>#N/A</v>
      </c>
      <c r="K106" s="146">
        <v>95</v>
      </c>
      <c r="L106" s="143" t="e" cm="1">
        <f t="array" ref="L106">IF(K106="","---",_xlfn.XLOOKUP($D$5,kubbATPmodel!$I$5:$HE$5,_xlfn.XLOOKUP(K106,kubbATPmodel!$D$9:$D$56,kubbATPmodel!$I$9:$HE$56)))</f>
        <v>#N/A</v>
      </c>
      <c r="M106" s="147" t="e">
        <f t="shared" si="2"/>
        <v>#N/A</v>
      </c>
    </row>
  </sheetData>
  <sheetProtection sheet="1" objects="1" scenarios="1"/>
  <mergeCells count="6">
    <mergeCell ref="C9:D9"/>
    <mergeCell ref="B2:D2"/>
    <mergeCell ref="C4:D4"/>
    <mergeCell ref="C6:D6"/>
    <mergeCell ref="C7:D7"/>
    <mergeCell ref="C8:D8"/>
  </mergeCells>
  <conditionalFormatting sqref="B12:B10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2F2D64BB-664F-4440-8D7E-C7466C3237B4}">
          <x14:formula1>
            <xm:f>ZDROJ!$C$14:$C$23</xm:f>
          </x14:formula1>
          <xm:sqref>C4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B970C-F2F9-49A1-8171-4126E68E13B1}">
  <sheetPr>
    <tabColor rgb="FF92D050"/>
  </sheetPr>
  <dimension ref="B1:M106"/>
  <sheetViews>
    <sheetView workbookViewId="0">
      <selection activeCell="C6" sqref="C6:D6"/>
    </sheetView>
  </sheetViews>
  <sheetFormatPr defaultColWidth="9.140625" defaultRowHeight="15" x14ac:dyDescent="0.25"/>
  <cols>
    <col min="1" max="1" width="4.7109375" style="23" customWidth="1"/>
    <col min="2" max="2" width="16" style="23" customWidth="1"/>
    <col min="3" max="3" width="12" style="23" customWidth="1"/>
    <col min="4" max="4" width="28" style="23" customWidth="1"/>
    <col min="5" max="6" width="26.85546875" style="23" customWidth="1"/>
    <col min="7" max="7" width="28.140625" style="23" customWidth="1"/>
    <col min="8" max="8" width="15.85546875" style="23" customWidth="1"/>
    <col min="9" max="9" width="14.28515625" style="23" bestFit="1" customWidth="1"/>
    <col min="10" max="10" width="6.7109375" style="23" customWidth="1"/>
    <col min="11" max="11" width="20.28515625" style="135" hidden="1" customWidth="1"/>
    <col min="12" max="12" width="17.28515625" style="135" hidden="1" customWidth="1"/>
    <col min="13" max="13" width="20.28515625" style="135" hidden="1" customWidth="1"/>
    <col min="14" max="16384" width="9.140625" style="23"/>
  </cols>
  <sheetData>
    <row r="1" spans="2:13" ht="15.75" thickBot="1" x14ac:dyDescent="0.3"/>
    <row r="2" spans="2:13" ht="15" customHeight="1" thickBot="1" x14ac:dyDescent="0.3">
      <c r="B2" s="163" t="s">
        <v>62</v>
      </c>
      <c r="C2" s="164"/>
      <c r="D2" s="162"/>
    </row>
    <row r="3" spans="2:13" ht="15" customHeight="1" thickBot="1" x14ac:dyDescent="0.3">
      <c r="H3" s="135"/>
    </row>
    <row r="4" spans="2:13" ht="19.5" customHeight="1" thickBot="1" x14ac:dyDescent="0.35">
      <c r="B4" s="24" t="s">
        <v>297</v>
      </c>
      <c r="C4" s="165" t="s">
        <v>276</v>
      </c>
      <c r="D4" s="166"/>
      <c r="E4" s="182" t="s">
        <v>303</v>
      </c>
      <c r="G4" s="135"/>
      <c r="H4" s="135"/>
    </row>
    <row r="5" spans="2:13" ht="15" customHeight="1" thickBot="1" x14ac:dyDescent="0.3">
      <c r="B5" s="25" t="s">
        <v>302</v>
      </c>
      <c r="C5" s="118" t="str">
        <f>_xlfn.XLOOKUP(C4,ZDROJ!$C$14:$C$23,ZDROJ!$D$14:$D$23)</f>
        <v>ŠCJ</v>
      </c>
      <c r="D5" s="119" cm="1">
        <f t="array" ref="D5">_xlfn.XLOOKUP(C6,ZDROJ!$C$27:$C$31,_xlfn.XLOOKUP(C7,ZDROJ!$D$26:$AR$26,ZDROJ!$D$27:$AR$31))</f>
        <v>616</v>
      </c>
      <c r="G5" s="135"/>
      <c r="H5" s="135"/>
    </row>
    <row r="6" spans="2:13" ht="15" customHeight="1" thickBot="1" x14ac:dyDescent="0.3">
      <c r="B6" s="26" t="s">
        <v>300</v>
      </c>
      <c r="C6" s="155">
        <f>_xlfn.XLOOKUP(C5,ZDROJ!$D$14:$D$23,ZDROJ!$F$14:$F$23)</f>
        <v>4</v>
      </c>
      <c r="D6" s="156"/>
    </row>
    <row r="7" spans="2:13" ht="15" customHeight="1" x14ac:dyDescent="0.25">
      <c r="B7" s="27" t="s">
        <v>299</v>
      </c>
      <c r="C7" s="157">
        <v>24</v>
      </c>
      <c r="D7" s="158"/>
      <c r="E7" s="182" t="s">
        <v>308</v>
      </c>
    </row>
    <row r="8" spans="2:13" ht="15" customHeight="1" thickBot="1" x14ac:dyDescent="0.3">
      <c r="B8" s="27" t="s">
        <v>301</v>
      </c>
      <c r="C8" s="159">
        <f>INDEX(ZDROJ!$G$4:$I$8,_xlfn.XMATCH(C6,ZDROJ!$F$4:$F$8),_xlfn.XMATCH((IF(C7&gt;31,32,IF(AND(C7&lt;=31,C7&gt;15),16,8))),ZDROJ!$G$3:$I$3))</f>
        <v>0.7</v>
      </c>
      <c r="D8" s="160"/>
    </row>
    <row r="9" spans="2:13" ht="15" customHeight="1" thickBot="1" x14ac:dyDescent="0.3">
      <c r="B9" s="26" t="s">
        <v>298</v>
      </c>
      <c r="C9" s="161"/>
      <c r="D9" s="162"/>
      <c r="E9" s="182" t="s">
        <v>308</v>
      </c>
    </row>
    <row r="10" spans="2:13" ht="15.75" thickBot="1" x14ac:dyDescent="0.3"/>
    <row r="11" spans="2:13" ht="15.75" thickBot="1" x14ac:dyDescent="0.3">
      <c r="B11" s="46" t="s">
        <v>53</v>
      </c>
      <c r="C11" s="47" t="s">
        <v>293</v>
      </c>
      <c r="D11" s="48" t="s">
        <v>294</v>
      </c>
      <c r="E11" s="49" t="s">
        <v>295</v>
      </c>
      <c r="F11" s="50" t="s">
        <v>199</v>
      </c>
      <c r="G11" s="51" t="s">
        <v>57</v>
      </c>
      <c r="H11" s="52" t="s">
        <v>296</v>
      </c>
      <c r="I11" s="117" t="s">
        <v>309</v>
      </c>
      <c r="K11" s="136" t="s">
        <v>398</v>
      </c>
      <c r="L11" s="137" t="s">
        <v>397</v>
      </c>
      <c r="M11" s="138" t="s">
        <v>399</v>
      </c>
    </row>
    <row r="12" spans="2:13" x14ac:dyDescent="0.25">
      <c r="B12" s="44"/>
      <c r="C12" s="36"/>
      <c r="D12" s="37"/>
      <c r="E12" s="38"/>
      <c r="F12" s="39"/>
      <c r="G12" s="40"/>
      <c r="H12" s="53"/>
      <c r="I12" s="183" t="e">
        <f>IF($C$5="HKO",(VLOOKUP(B12,$K$12:$M$106,3,FALSE)),(VLOOKUP(B12,$K$12:$M$106,2,FALSE)))</f>
        <v>#N/A</v>
      </c>
      <c r="K12" s="139">
        <v>1</v>
      </c>
      <c r="L12" s="140" cm="1">
        <f t="array" ref="L12">IF(K12="","---",_xlfn.XLOOKUP($D$5,kubbATPmodel!$I$5:$HE$5,_xlfn.XLOOKUP(K12,kubbATPmodel!$D$9:$D$56,kubbATPmodel!$I$9:$HE$56)))</f>
        <v>14</v>
      </c>
      <c r="M12" s="141">
        <f>L12</f>
        <v>14</v>
      </c>
    </row>
    <row r="13" spans="2:13" x14ac:dyDescent="0.25">
      <c r="B13" s="45"/>
      <c r="C13" s="41"/>
      <c r="D13" s="31"/>
      <c r="E13" s="28"/>
      <c r="F13" s="32"/>
      <c r="G13" s="29"/>
      <c r="H13" s="114"/>
      <c r="I13" s="183" t="e">
        <f>IF($C$5="HKO",(VLOOKUP(B13,$K$12:$M$106,3,FALSE)),(VLOOKUP(B13,$K$12:$M$106,2,FALSE)))</f>
        <v>#N/A</v>
      </c>
      <c r="K13" s="142">
        <v>2</v>
      </c>
      <c r="L13" s="143" cm="1">
        <f t="array" ref="L13">IF(K13="","---",_xlfn.XLOOKUP($D$5,kubbATPmodel!$I$5:$HE$5,_xlfn.XLOOKUP(K13,kubbATPmodel!$D$9:$D$56,kubbATPmodel!$I$9:$HE$56)))</f>
        <v>12</v>
      </c>
      <c r="M13" s="145">
        <f>L13</f>
        <v>12</v>
      </c>
    </row>
    <row r="14" spans="2:13" x14ac:dyDescent="0.25">
      <c r="B14" s="45"/>
      <c r="C14" s="41"/>
      <c r="D14" s="31"/>
      <c r="E14" s="28"/>
      <c r="F14" s="32"/>
      <c r="G14" s="30"/>
      <c r="H14" s="114"/>
      <c r="I14" s="183" t="e">
        <f t="shared" ref="I14:I77" si="0">IF($C$5="HKO",(VLOOKUP(B14,$K$12:$M$106,3,FALSE)),(VLOOKUP(B14,$K$12:$M$106,2,FALSE)))</f>
        <v>#N/A</v>
      </c>
      <c r="K14" s="142">
        <v>3</v>
      </c>
      <c r="L14" s="143" cm="1">
        <f t="array" ref="L14">IF(K14="","---",_xlfn.XLOOKUP($D$5,kubbATPmodel!$I$5:$HE$5,_xlfn.XLOOKUP(K14,kubbATPmodel!$D$9:$D$56,kubbATPmodel!$I$9:$HE$56)))</f>
        <v>10</v>
      </c>
      <c r="M14" s="145">
        <f>ROUND(((L14+L15)/2),0)</f>
        <v>10</v>
      </c>
    </row>
    <row r="15" spans="2:13" x14ac:dyDescent="0.25">
      <c r="B15" s="45"/>
      <c r="C15" s="41"/>
      <c r="D15" s="31"/>
      <c r="E15" s="28"/>
      <c r="F15" s="32"/>
      <c r="G15" s="29"/>
      <c r="H15" s="114"/>
      <c r="I15" s="183" t="e">
        <f t="shared" si="0"/>
        <v>#N/A</v>
      </c>
      <c r="K15" s="142">
        <v>4</v>
      </c>
      <c r="L15" s="143" cm="1">
        <f t="array" ref="L15">IF(K15="","---",_xlfn.XLOOKUP($D$5,kubbATPmodel!$I$5:$HE$5,_xlfn.XLOOKUP(K15,kubbATPmodel!$D$9:$D$56,kubbATPmodel!$I$9:$HE$56)))</f>
        <v>9</v>
      </c>
      <c r="M15" s="144" t="s">
        <v>400</v>
      </c>
    </row>
    <row r="16" spans="2:13" x14ac:dyDescent="0.25">
      <c r="B16" s="45"/>
      <c r="C16" s="41"/>
      <c r="D16" s="31"/>
      <c r="E16" s="28"/>
      <c r="F16" s="32"/>
      <c r="G16" s="29"/>
      <c r="H16" s="114"/>
      <c r="I16" s="183" t="e">
        <f t="shared" si="0"/>
        <v>#N/A</v>
      </c>
      <c r="K16" s="142">
        <v>5</v>
      </c>
      <c r="L16" s="143" cm="1">
        <f t="array" ref="L16">IF(K16="","---",_xlfn.XLOOKUP($D$5,kubbATPmodel!$I$5:$HE$5,_xlfn.XLOOKUP(K16,kubbATPmodel!$D$9:$D$56,kubbATPmodel!$I$9:$HE$56)))</f>
        <v>7</v>
      </c>
      <c r="M16" s="145">
        <f>ROUND(((L16+L17)/2),0)</f>
        <v>7</v>
      </c>
    </row>
    <row r="17" spans="2:13" x14ac:dyDescent="0.25">
      <c r="B17" s="45"/>
      <c r="C17" s="41"/>
      <c r="D17" s="31"/>
      <c r="E17" s="28"/>
      <c r="F17" s="32"/>
      <c r="G17" s="29"/>
      <c r="H17" s="114"/>
      <c r="I17" s="183" t="e">
        <f t="shared" si="0"/>
        <v>#N/A</v>
      </c>
      <c r="K17" s="142">
        <v>6</v>
      </c>
      <c r="L17" s="143" cm="1">
        <f t="array" ref="L17">IF(K17="","---",_xlfn.XLOOKUP($D$5,kubbATPmodel!$I$5:$HE$5,_xlfn.XLOOKUP(K17,kubbATPmodel!$D$9:$D$56,kubbATPmodel!$I$9:$HE$56)))</f>
        <v>7</v>
      </c>
      <c r="M17" s="144" t="s">
        <v>400</v>
      </c>
    </row>
    <row r="18" spans="2:13" x14ac:dyDescent="0.25">
      <c r="B18" s="45"/>
      <c r="C18" s="41"/>
      <c r="D18" s="31"/>
      <c r="E18" s="28"/>
      <c r="F18" s="32"/>
      <c r="G18" s="29"/>
      <c r="H18" s="114"/>
      <c r="I18" s="183" t="e">
        <f t="shared" si="0"/>
        <v>#N/A</v>
      </c>
      <c r="K18" s="142">
        <v>7</v>
      </c>
      <c r="L18" s="143" cm="1">
        <f t="array" ref="L18">IF(K18="","---",_xlfn.XLOOKUP($D$5,kubbATPmodel!$I$5:$HE$5,_xlfn.XLOOKUP(K18,kubbATPmodel!$D$9:$D$56,kubbATPmodel!$I$9:$HE$56)))</f>
        <v>5</v>
      </c>
      <c r="M18" s="145">
        <f>L18</f>
        <v>5</v>
      </c>
    </row>
    <row r="19" spans="2:13" x14ac:dyDescent="0.25">
      <c r="B19" s="45"/>
      <c r="C19" s="41"/>
      <c r="D19" s="31"/>
      <c r="E19" s="28"/>
      <c r="F19" s="32"/>
      <c r="G19" s="29"/>
      <c r="H19" s="114"/>
      <c r="I19" s="183" t="e">
        <f t="shared" si="0"/>
        <v>#N/A</v>
      </c>
      <c r="K19" s="142">
        <v>8</v>
      </c>
      <c r="L19" s="143" cm="1">
        <f t="array" ref="L19">IF(K19="","---",_xlfn.XLOOKUP($D$5,kubbATPmodel!$I$5:$HE$5,_xlfn.XLOOKUP(K19,kubbATPmodel!$D$9:$D$56,kubbATPmodel!$I$9:$HE$56)))</f>
        <v>5</v>
      </c>
      <c r="M19" s="145">
        <f t="shared" ref="M19:M82" si="1">L19</f>
        <v>5</v>
      </c>
    </row>
    <row r="20" spans="2:13" x14ac:dyDescent="0.25">
      <c r="B20" s="45"/>
      <c r="C20" s="41"/>
      <c r="D20" s="31"/>
      <c r="E20" s="28"/>
      <c r="F20" s="32"/>
      <c r="G20" s="29"/>
      <c r="H20" s="114"/>
      <c r="I20" s="183" t="e">
        <f t="shared" si="0"/>
        <v>#N/A</v>
      </c>
      <c r="K20" s="142">
        <v>9</v>
      </c>
      <c r="L20" s="143" cm="1">
        <f t="array" ref="L20">IF(K20="","---",_xlfn.XLOOKUP($D$5,kubbATPmodel!$I$5:$HE$5,_xlfn.XLOOKUP(K20,kubbATPmodel!$D$9:$D$56,kubbATPmodel!$I$9:$HE$56)))</f>
        <v>3</v>
      </c>
      <c r="M20" s="145">
        <f t="shared" si="1"/>
        <v>3</v>
      </c>
    </row>
    <row r="21" spans="2:13" x14ac:dyDescent="0.25">
      <c r="B21" s="45"/>
      <c r="C21" s="41"/>
      <c r="D21" s="31"/>
      <c r="E21" s="28"/>
      <c r="F21" s="32"/>
      <c r="G21" s="29"/>
      <c r="H21" s="114"/>
      <c r="I21" s="183" t="e">
        <f t="shared" si="0"/>
        <v>#N/A</v>
      </c>
      <c r="K21" s="142">
        <v>10</v>
      </c>
      <c r="L21" s="143" cm="1">
        <f t="array" ref="L21">IF(K21="","---",_xlfn.XLOOKUP($D$5,kubbATPmodel!$I$5:$HE$5,_xlfn.XLOOKUP(K21,kubbATPmodel!$D$9:$D$56,kubbATPmodel!$I$9:$HE$56)))</f>
        <v>3</v>
      </c>
      <c r="M21" s="145">
        <f t="shared" si="1"/>
        <v>3</v>
      </c>
    </row>
    <row r="22" spans="2:13" x14ac:dyDescent="0.25">
      <c r="B22" s="45"/>
      <c r="C22" s="41"/>
      <c r="D22" s="31"/>
      <c r="E22" s="28"/>
      <c r="F22" s="32"/>
      <c r="G22" s="29"/>
      <c r="H22" s="114"/>
      <c r="I22" s="183" t="e">
        <f t="shared" si="0"/>
        <v>#N/A</v>
      </c>
      <c r="K22" s="142">
        <v>11</v>
      </c>
      <c r="L22" s="143" cm="1">
        <f t="array" ref="L22">IF(K22="","---",_xlfn.XLOOKUP($D$5,kubbATPmodel!$I$5:$HE$5,_xlfn.XLOOKUP(K22,kubbATPmodel!$D$9:$D$56,kubbATPmodel!$I$9:$HE$56)))</f>
        <v>3</v>
      </c>
      <c r="M22" s="145">
        <f t="shared" si="1"/>
        <v>3</v>
      </c>
    </row>
    <row r="23" spans="2:13" x14ac:dyDescent="0.25">
      <c r="B23" s="45"/>
      <c r="C23" s="41"/>
      <c r="D23" s="31"/>
      <c r="E23" s="28"/>
      <c r="F23" s="32"/>
      <c r="G23" s="29"/>
      <c r="H23" s="114"/>
      <c r="I23" s="183" t="e">
        <f t="shared" si="0"/>
        <v>#N/A</v>
      </c>
      <c r="K23" s="142">
        <v>12</v>
      </c>
      <c r="L23" s="143" cm="1">
        <f t="array" ref="L23">IF(K23="","---",_xlfn.XLOOKUP($D$5,kubbATPmodel!$I$5:$HE$5,_xlfn.XLOOKUP(K23,kubbATPmodel!$D$9:$D$56,kubbATPmodel!$I$9:$HE$56)))</f>
        <v>3</v>
      </c>
      <c r="M23" s="145">
        <f t="shared" si="1"/>
        <v>3</v>
      </c>
    </row>
    <row r="24" spans="2:13" x14ac:dyDescent="0.25">
      <c r="B24" s="45"/>
      <c r="C24" s="41"/>
      <c r="D24" s="31"/>
      <c r="E24" s="28"/>
      <c r="F24" s="32"/>
      <c r="G24" s="29"/>
      <c r="H24" s="114"/>
      <c r="I24" s="183" t="e">
        <f t="shared" si="0"/>
        <v>#N/A</v>
      </c>
      <c r="K24" s="142">
        <v>13</v>
      </c>
      <c r="L24" s="143" cm="1">
        <f t="array" ref="L24">IF(K24="","---",_xlfn.XLOOKUP($D$5,kubbATPmodel!$I$5:$HE$5,_xlfn.XLOOKUP(K24,kubbATPmodel!$D$9:$D$56,kubbATPmodel!$I$9:$HE$56)))</f>
        <v>2</v>
      </c>
      <c r="M24" s="145">
        <f t="shared" si="1"/>
        <v>2</v>
      </c>
    </row>
    <row r="25" spans="2:13" x14ac:dyDescent="0.25">
      <c r="B25" s="45"/>
      <c r="C25" s="41"/>
      <c r="D25" s="31"/>
      <c r="E25" s="28"/>
      <c r="F25" s="32"/>
      <c r="G25" s="29"/>
      <c r="H25" s="114"/>
      <c r="I25" s="183" t="e">
        <f t="shared" si="0"/>
        <v>#N/A</v>
      </c>
      <c r="K25" s="142">
        <v>14</v>
      </c>
      <c r="L25" s="143" cm="1">
        <f t="array" ref="L25">IF(K25="","---",_xlfn.XLOOKUP($D$5,kubbATPmodel!$I$5:$HE$5,_xlfn.XLOOKUP(K25,kubbATPmodel!$D$9:$D$56,kubbATPmodel!$I$9:$HE$56)))</f>
        <v>2</v>
      </c>
      <c r="M25" s="145">
        <f t="shared" si="1"/>
        <v>2</v>
      </c>
    </row>
    <row r="26" spans="2:13" x14ac:dyDescent="0.25">
      <c r="B26" s="45"/>
      <c r="C26" s="41"/>
      <c r="D26" s="31"/>
      <c r="E26" s="28"/>
      <c r="F26" s="32"/>
      <c r="G26" s="29"/>
      <c r="H26" s="114"/>
      <c r="I26" s="183" t="e">
        <f t="shared" si="0"/>
        <v>#N/A</v>
      </c>
      <c r="K26" s="142">
        <v>15</v>
      </c>
      <c r="L26" s="143" cm="1">
        <f t="array" ref="L26">IF(K26="","---",_xlfn.XLOOKUP($D$5,kubbATPmodel!$I$5:$HE$5,_xlfn.XLOOKUP(K26,kubbATPmodel!$D$9:$D$56,kubbATPmodel!$I$9:$HE$56)))</f>
        <v>2</v>
      </c>
      <c r="M26" s="145">
        <f t="shared" si="1"/>
        <v>2</v>
      </c>
    </row>
    <row r="27" spans="2:13" x14ac:dyDescent="0.25">
      <c r="B27" s="45"/>
      <c r="C27" s="41"/>
      <c r="D27" s="31"/>
      <c r="E27" s="28"/>
      <c r="F27" s="32"/>
      <c r="G27" s="29"/>
      <c r="H27" s="114"/>
      <c r="I27" s="183" t="e">
        <f t="shared" si="0"/>
        <v>#N/A</v>
      </c>
      <c r="K27" s="142">
        <v>16</v>
      </c>
      <c r="L27" s="143" cm="1">
        <f t="array" ref="L27">IF(K27="","---",_xlfn.XLOOKUP($D$5,kubbATPmodel!$I$5:$HE$5,_xlfn.XLOOKUP(K27,kubbATPmodel!$D$9:$D$56,kubbATPmodel!$I$9:$HE$56)))</f>
        <v>2</v>
      </c>
      <c r="M27" s="145">
        <f t="shared" si="1"/>
        <v>2</v>
      </c>
    </row>
    <row r="28" spans="2:13" x14ac:dyDescent="0.25">
      <c r="B28" s="45"/>
      <c r="C28" s="41"/>
      <c r="D28" s="31"/>
      <c r="E28" s="28"/>
      <c r="F28" s="32"/>
      <c r="G28" s="29"/>
      <c r="H28" s="114"/>
      <c r="I28" s="183" t="e">
        <f t="shared" si="0"/>
        <v>#N/A</v>
      </c>
      <c r="K28" s="142">
        <v>17</v>
      </c>
      <c r="L28" s="143" cm="1">
        <f t="array" ref="L28">IF(K28="","---",_xlfn.XLOOKUP($D$5,kubbATPmodel!$I$5:$HE$5,_xlfn.XLOOKUP(K28,kubbATPmodel!$D$9:$D$56,kubbATPmodel!$I$9:$HE$56)))</f>
        <v>1</v>
      </c>
      <c r="M28" s="145">
        <f t="shared" si="1"/>
        <v>1</v>
      </c>
    </row>
    <row r="29" spans="2:13" x14ac:dyDescent="0.25">
      <c r="B29" s="45"/>
      <c r="C29" s="41"/>
      <c r="D29" s="31"/>
      <c r="E29" s="28"/>
      <c r="F29" s="32"/>
      <c r="G29" s="29"/>
      <c r="H29" s="114"/>
      <c r="I29" s="183" t="e">
        <f t="shared" si="0"/>
        <v>#N/A</v>
      </c>
      <c r="K29" s="142">
        <v>18</v>
      </c>
      <c r="L29" s="143" cm="1">
        <f t="array" ref="L29">IF(K29="","---",_xlfn.XLOOKUP($D$5,kubbATPmodel!$I$5:$HE$5,_xlfn.XLOOKUP(K29,kubbATPmodel!$D$9:$D$56,kubbATPmodel!$I$9:$HE$56)))</f>
        <v>1</v>
      </c>
      <c r="M29" s="145">
        <f t="shared" si="1"/>
        <v>1</v>
      </c>
    </row>
    <row r="30" spans="2:13" x14ac:dyDescent="0.25">
      <c r="B30" s="45"/>
      <c r="C30" s="41"/>
      <c r="D30" s="31"/>
      <c r="E30" s="28"/>
      <c r="F30" s="32"/>
      <c r="G30" s="29"/>
      <c r="H30" s="114"/>
      <c r="I30" s="183" t="e">
        <f t="shared" si="0"/>
        <v>#N/A</v>
      </c>
      <c r="K30" s="142">
        <v>19</v>
      </c>
      <c r="L30" s="143" cm="1">
        <f t="array" ref="L30">IF(K30="","---",_xlfn.XLOOKUP($D$5,kubbATPmodel!$I$5:$HE$5,_xlfn.XLOOKUP(K30,kubbATPmodel!$D$9:$D$56,kubbATPmodel!$I$9:$HE$56)))</f>
        <v>1</v>
      </c>
      <c r="M30" s="145">
        <f t="shared" si="1"/>
        <v>1</v>
      </c>
    </row>
    <row r="31" spans="2:13" x14ac:dyDescent="0.25">
      <c r="B31" s="45"/>
      <c r="C31" s="41"/>
      <c r="D31" s="31"/>
      <c r="E31" s="28"/>
      <c r="F31" s="32"/>
      <c r="G31" s="29"/>
      <c r="H31" s="114"/>
      <c r="I31" s="183" t="e">
        <f t="shared" si="0"/>
        <v>#N/A</v>
      </c>
      <c r="K31" s="142">
        <v>20</v>
      </c>
      <c r="L31" s="143" cm="1">
        <f t="array" ref="L31">IF(K31="","---",_xlfn.XLOOKUP($D$5,kubbATPmodel!$I$5:$HE$5,_xlfn.XLOOKUP(K31,kubbATPmodel!$D$9:$D$56,kubbATPmodel!$I$9:$HE$56)))</f>
        <v>1</v>
      </c>
      <c r="M31" s="145">
        <f t="shared" si="1"/>
        <v>1</v>
      </c>
    </row>
    <row r="32" spans="2:13" x14ac:dyDescent="0.25">
      <c r="B32" s="45"/>
      <c r="C32" s="41"/>
      <c r="D32" s="31"/>
      <c r="E32" s="28"/>
      <c r="F32" s="32"/>
      <c r="G32" s="29"/>
      <c r="H32" s="114"/>
      <c r="I32" s="183" t="e">
        <f t="shared" si="0"/>
        <v>#N/A</v>
      </c>
      <c r="K32" s="142">
        <v>21</v>
      </c>
      <c r="L32" s="143" cm="1">
        <f t="array" ref="L32">IF(K32="","---",_xlfn.XLOOKUP($D$5,kubbATPmodel!$I$5:$HE$5,_xlfn.XLOOKUP(K32,kubbATPmodel!$D$9:$D$56,kubbATPmodel!$I$9:$HE$56)))</f>
        <v>1</v>
      </c>
      <c r="M32" s="145">
        <f t="shared" si="1"/>
        <v>1</v>
      </c>
    </row>
    <row r="33" spans="2:13" x14ac:dyDescent="0.25">
      <c r="B33" s="45"/>
      <c r="C33" s="41"/>
      <c r="D33" s="31"/>
      <c r="E33" s="28"/>
      <c r="F33" s="32"/>
      <c r="G33" s="29"/>
      <c r="H33" s="114"/>
      <c r="I33" s="183" t="e">
        <f t="shared" si="0"/>
        <v>#N/A</v>
      </c>
      <c r="K33" s="142">
        <v>22</v>
      </c>
      <c r="L33" s="143" cm="1">
        <f t="array" ref="L33">IF(K33="","---",_xlfn.XLOOKUP($D$5,kubbATPmodel!$I$5:$HE$5,_xlfn.XLOOKUP(K33,kubbATPmodel!$D$9:$D$56,kubbATPmodel!$I$9:$HE$56)))</f>
        <v>1</v>
      </c>
      <c r="M33" s="145">
        <f t="shared" si="1"/>
        <v>1</v>
      </c>
    </row>
    <row r="34" spans="2:13" x14ac:dyDescent="0.25">
      <c r="B34" s="45"/>
      <c r="C34" s="41"/>
      <c r="D34" s="31"/>
      <c r="E34" s="28"/>
      <c r="F34" s="32"/>
      <c r="G34" s="29"/>
      <c r="H34" s="114"/>
      <c r="I34" s="183" t="e">
        <f t="shared" si="0"/>
        <v>#N/A</v>
      </c>
      <c r="K34" s="142">
        <v>23</v>
      </c>
      <c r="L34" s="143" cm="1">
        <f t="array" ref="L34">IF(K34="","---",_xlfn.XLOOKUP($D$5,kubbATPmodel!$I$5:$HE$5,_xlfn.XLOOKUP(K34,kubbATPmodel!$D$9:$D$56,kubbATPmodel!$I$9:$HE$56)))</f>
        <v>1</v>
      </c>
      <c r="M34" s="145">
        <f t="shared" si="1"/>
        <v>1</v>
      </c>
    </row>
    <row r="35" spans="2:13" x14ac:dyDescent="0.25">
      <c r="B35" s="45"/>
      <c r="C35" s="41"/>
      <c r="D35" s="31"/>
      <c r="E35" s="28"/>
      <c r="F35" s="32"/>
      <c r="G35" s="29"/>
      <c r="H35" s="114"/>
      <c r="I35" s="183" t="e">
        <f t="shared" si="0"/>
        <v>#N/A</v>
      </c>
      <c r="K35" s="142">
        <v>24</v>
      </c>
      <c r="L35" s="143" cm="1">
        <f t="array" ref="L35">IF(K35="","---",_xlfn.XLOOKUP($D$5,kubbATPmodel!$I$5:$HE$5,_xlfn.XLOOKUP(K35,kubbATPmodel!$D$9:$D$56,kubbATPmodel!$I$9:$HE$56)))</f>
        <v>1</v>
      </c>
      <c r="M35" s="145">
        <f t="shared" si="1"/>
        <v>1</v>
      </c>
    </row>
    <row r="36" spans="2:13" x14ac:dyDescent="0.25">
      <c r="B36" s="45"/>
      <c r="C36" s="41"/>
      <c r="D36" s="31"/>
      <c r="E36" s="28"/>
      <c r="F36" s="32"/>
      <c r="G36" s="29"/>
      <c r="H36" s="114"/>
      <c r="I36" s="183" t="e">
        <f t="shared" si="0"/>
        <v>#N/A</v>
      </c>
      <c r="K36" s="142">
        <v>25</v>
      </c>
      <c r="L36" s="143" cm="1">
        <f t="array" ref="L36">IF(K36="","---",_xlfn.XLOOKUP($D$5,kubbATPmodel!$I$5:$HE$5,_xlfn.XLOOKUP(K36,kubbATPmodel!$D$9:$D$56,kubbATPmodel!$I$9:$HE$56)))</f>
        <v>0</v>
      </c>
      <c r="M36" s="145">
        <f t="shared" si="1"/>
        <v>0</v>
      </c>
    </row>
    <row r="37" spans="2:13" x14ac:dyDescent="0.25">
      <c r="B37" s="45"/>
      <c r="C37" s="41"/>
      <c r="D37" s="31"/>
      <c r="E37" s="28"/>
      <c r="F37" s="32"/>
      <c r="G37" s="29"/>
      <c r="H37" s="114"/>
      <c r="I37" s="183" t="e">
        <f t="shared" si="0"/>
        <v>#N/A</v>
      </c>
      <c r="K37" s="142">
        <v>26</v>
      </c>
      <c r="L37" s="143" cm="1">
        <f t="array" ref="L37">IF(K37="","---",_xlfn.XLOOKUP($D$5,kubbATPmodel!$I$5:$HE$5,_xlfn.XLOOKUP(K37,kubbATPmodel!$D$9:$D$56,kubbATPmodel!$I$9:$HE$56)))</f>
        <v>0</v>
      </c>
      <c r="M37" s="145">
        <f t="shared" si="1"/>
        <v>0</v>
      </c>
    </row>
    <row r="38" spans="2:13" x14ac:dyDescent="0.25">
      <c r="B38" s="45"/>
      <c r="C38" s="41"/>
      <c r="D38" s="31"/>
      <c r="E38" s="28"/>
      <c r="F38" s="32"/>
      <c r="G38" s="29"/>
      <c r="H38" s="114"/>
      <c r="I38" s="183" t="e">
        <f t="shared" si="0"/>
        <v>#N/A</v>
      </c>
      <c r="K38" s="142">
        <v>27</v>
      </c>
      <c r="L38" s="143" cm="1">
        <f t="array" ref="L38">IF(K38="","---",_xlfn.XLOOKUP($D$5,kubbATPmodel!$I$5:$HE$5,_xlfn.XLOOKUP(K38,kubbATPmodel!$D$9:$D$56,kubbATPmodel!$I$9:$HE$56)))</f>
        <v>0</v>
      </c>
      <c r="M38" s="145">
        <f t="shared" si="1"/>
        <v>0</v>
      </c>
    </row>
    <row r="39" spans="2:13" x14ac:dyDescent="0.25">
      <c r="B39" s="45"/>
      <c r="C39" s="41"/>
      <c r="D39" s="31"/>
      <c r="E39" s="28"/>
      <c r="F39" s="32"/>
      <c r="G39" s="29"/>
      <c r="H39" s="114"/>
      <c r="I39" s="183" t="e">
        <f t="shared" si="0"/>
        <v>#N/A</v>
      </c>
      <c r="K39" s="142">
        <v>28</v>
      </c>
      <c r="L39" s="143" cm="1">
        <f t="array" ref="L39">IF(K39="","---",_xlfn.XLOOKUP($D$5,kubbATPmodel!$I$5:$HE$5,_xlfn.XLOOKUP(K39,kubbATPmodel!$D$9:$D$56,kubbATPmodel!$I$9:$HE$56)))</f>
        <v>0</v>
      </c>
      <c r="M39" s="145">
        <f t="shared" si="1"/>
        <v>0</v>
      </c>
    </row>
    <row r="40" spans="2:13" x14ac:dyDescent="0.25">
      <c r="B40" s="45"/>
      <c r="C40" s="41"/>
      <c r="D40" s="31"/>
      <c r="E40" s="28"/>
      <c r="F40" s="32"/>
      <c r="G40" s="29"/>
      <c r="H40" s="114"/>
      <c r="I40" s="183" t="e">
        <f t="shared" si="0"/>
        <v>#N/A</v>
      </c>
      <c r="K40" s="142">
        <v>29</v>
      </c>
      <c r="L40" s="143" cm="1">
        <f t="array" ref="L40">IF(K40="","---",_xlfn.XLOOKUP($D$5,kubbATPmodel!$I$5:$HE$5,_xlfn.XLOOKUP(K40,kubbATPmodel!$D$9:$D$56,kubbATPmodel!$I$9:$HE$56)))</f>
        <v>0</v>
      </c>
      <c r="M40" s="145">
        <f t="shared" si="1"/>
        <v>0</v>
      </c>
    </row>
    <row r="41" spans="2:13" x14ac:dyDescent="0.25">
      <c r="B41" s="45"/>
      <c r="C41" s="41"/>
      <c r="D41" s="31"/>
      <c r="E41" s="28"/>
      <c r="F41" s="32"/>
      <c r="G41" s="29"/>
      <c r="H41" s="114"/>
      <c r="I41" s="183" t="e">
        <f t="shared" si="0"/>
        <v>#N/A</v>
      </c>
      <c r="K41" s="142">
        <v>30</v>
      </c>
      <c r="L41" s="143" cm="1">
        <f t="array" ref="L41">IF(K41="","---",_xlfn.XLOOKUP($D$5,kubbATPmodel!$I$5:$HE$5,_xlfn.XLOOKUP(K41,kubbATPmodel!$D$9:$D$56,kubbATPmodel!$I$9:$HE$56)))</f>
        <v>0</v>
      </c>
      <c r="M41" s="145">
        <f t="shared" si="1"/>
        <v>0</v>
      </c>
    </row>
    <row r="42" spans="2:13" x14ac:dyDescent="0.25">
      <c r="B42" s="45"/>
      <c r="C42" s="41"/>
      <c r="D42" s="31"/>
      <c r="E42" s="28"/>
      <c r="F42" s="32"/>
      <c r="G42" s="29"/>
      <c r="H42" s="114"/>
      <c r="I42" s="183" t="e">
        <f t="shared" si="0"/>
        <v>#N/A</v>
      </c>
      <c r="K42" s="142">
        <v>31</v>
      </c>
      <c r="L42" s="143" cm="1">
        <f t="array" ref="L42">IF(K42="","---",_xlfn.XLOOKUP($D$5,kubbATPmodel!$I$5:$HE$5,_xlfn.XLOOKUP(K42,kubbATPmodel!$D$9:$D$56,kubbATPmodel!$I$9:$HE$56)))</f>
        <v>0</v>
      </c>
      <c r="M42" s="145">
        <f t="shared" si="1"/>
        <v>0</v>
      </c>
    </row>
    <row r="43" spans="2:13" x14ac:dyDescent="0.25">
      <c r="B43" s="45"/>
      <c r="C43" s="41"/>
      <c r="D43" s="31"/>
      <c r="E43" s="28"/>
      <c r="F43" s="32"/>
      <c r="G43" s="29"/>
      <c r="H43" s="114"/>
      <c r="I43" s="183" t="e">
        <f t="shared" si="0"/>
        <v>#N/A</v>
      </c>
      <c r="K43" s="142">
        <v>32</v>
      </c>
      <c r="L43" s="143" cm="1">
        <f t="array" ref="L43">IF(K43="","---",_xlfn.XLOOKUP($D$5,kubbATPmodel!$I$5:$HE$5,_xlfn.XLOOKUP(K43,kubbATPmodel!$D$9:$D$56,kubbATPmodel!$I$9:$HE$56)))</f>
        <v>0</v>
      </c>
      <c r="M43" s="145">
        <f t="shared" si="1"/>
        <v>0</v>
      </c>
    </row>
    <row r="44" spans="2:13" x14ac:dyDescent="0.25">
      <c r="B44" s="45"/>
      <c r="C44" s="41"/>
      <c r="D44" s="31"/>
      <c r="E44" s="28"/>
      <c r="F44" s="32"/>
      <c r="G44" s="29"/>
      <c r="H44" s="114"/>
      <c r="I44" s="183" t="e">
        <f t="shared" si="0"/>
        <v>#N/A</v>
      </c>
      <c r="K44" s="142">
        <v>33</v>
      </c>
      <c r="L44" s="143" cm="1">
        <f t="array" ref="L44">IF(K44="","---",_xlfn.XLOOKUP($D$5,kubbATPmodel!$I$5:$HE$5,_xlfn.XLOOKUP(K44,kubbATPmodel!$D$9:$D$56,kubbATPmodel!$I$9:$HE$56)))</f>
        <v>0</v>
      </c>
      <c r="M44" s="145">
        <f t="shared" si="1"/>
        <v>0</v>
      </c>
    </row>
    <row r="45" spans="2:13" x14ac:dyDescent="0.25">
      <c r="B45" s="45"/>
      <c r="C45" s="41"/>
      <c r="D45" s="31"/>
      <c r="E45" s="28"/>
      <c r="F45" s="32"/>
      <c r="G45" s="29"/>
      <c r="H45" s="114"/>
      <c r="I45" s="183" t="e">
        <f t="shared" si="0"/>
        <v>#N/A</v>
      </c>
      <c r="K45" s="142">
        <v>34</v>
      </c>
      <c r="L45" s="143" cm="1">
        <f t="array" ref="L45">IF(K45="","---",_xlfn.XLOOKUP($D$5,kubbATPmodel!$I$5:$HE$5,_xlfn.XLOOKUP(K45,kubbATPmodel!$D$9:$D$56,kubbATPmodel!$I$9:$HE$56)))</f>
        <v>0</v>
      </c>
      <c r="M45" s="145">
        <f t="shared" si="1"/>
        <v>0</v>
      </c>
    </row>
    <row r="46" spans="2:13" x14ac:dyDescent="0.25">
      <c r="B46" s="45"/>
      <c r="C46" s="41"/>
      <c r="D46" s="31"/>
      <c r="E46" s="28"/>
      <c r="F46" s="32"/>
      <c r="G46" s="29"/>
      <c r="H46" s="114"/>
      <c r="I46" s="183" t="e">
        <f t="shared" si="0"/>
        <v>#N/A</v>
      </c>
      <c r="K46" s="142">
        <v>35</v>
      </c>
      <c r="L46" s="143" cm="1">
        <f t="array" ref="L46">IF(K46="","---",_xlfn.XLOOKUP($D$5,kubbATPmodel!$I$5:$HE$5,_xlfn.XLOOKUP(K46,kubbATPmodel!$D$9:$D$56,kubbATPmodel!$I$9:$HE$56)))</f>
        <v>0</v>
      </c>
      <c r="M46" s="145">
        <f t="shared" si="1"/>
        <v>0</v>
      </c>
    </row>
    <row r="47" spans="2:13" x14ac:dyDescent="0.25">
      <c r="B47" s="45"/>
      <c r="C47" s="41"/>
      <c r="D47" s="31"/>
      <c r="E47" s="28"/>
      <c r="F47" s="32"/>
      <c r="G47" s="29"/>
      <c r="H47" s="114"/>
      <c r="I47" s="183" t="e">
        <f t="shared" si="0"/>
        <v>#N/A</v>
      </c>
      <c r="K47" s="142">
        <v>36</v>
      </c>
      <c r="L47" s="143" cm="1">
        <f t="array" ref="L47">IF(K47="","---",_xlfn.XLOOKUP($D$5,kubbATPmodel!$I$5:$HE$5,_xlfn.XLOOKUP(K47,kubbATPmodel!$D$9:$D$56,kubbATPmodel!$I$9:$HE$56)))</f>
        <v>0</v>
      </c>
      <c r="M47" s="145">
        <f t="shared" si="1"/>
        <v>0</v>
      </c>
    </row>
    <row r="48" spans="2:13" x14ac:dyDescent="0.25">
      <c r="B48" s="45"/>
      <c r="C48" s="41"/>
      <c r="D48" s="31"/>
      <c r="E48" s="28"/>
      <c r="F48" s="32"/>
      <c r="G48" s="29"/>
      <c r="H48" s="114"/>
      <c r="I48" s="183" t="e">
        <f t="shared" si="0"/>
        <v>#N/A</v>
      </c>
      <c r="K48" s="142">
        <v>37</v>
      </c>
      <c r="L48" s="143" cm="1">
        <f t="array" ref="L48">IF(K48="","---",_xlfn.XLOOKUP($D$5,kubbATPmodel!$I$5:$HE$5,_xlfn.XLOOKUP(K48,kubbATPmodel!$D$9:$D$56,kubbATPmodel!$I$9:$HE$56)))</f>
        <v>0</v>
      </c>
      <c r="M48" s="145">
        <f t="shared" si="1"/>
        <v>0</v>
      </c>
    </row>
    <row r="49" spans="2:13" x14ac:dyDescent="0.25">
      <c r="B49" s="45"/>
      <c r="C49" s="41"/>
      <c r="D49" s="31"/>
      <c r="E49" s="28"/>
      <c r="F49" s="32"/>
      <c r="G49" s="29"/>
      <c r="H49" s="114"/>
      <c r="I49" s="183" t="e">
        <f t="shared" si="0"/>
        <v>#N/A</v>
      </c>
      <c r="K49" s="142">
        <v>38</v>
      </c>
      <c r="L49" s="143" cm="1">
        <f t="array" ref="L49">IF(K49="","---",_xlfn.XLOOKUP($D$5,kubbATPmodel!$I$5:$HE$5,_xlfn.XLOOKUP(K49,kubbATPmodel!$D$9:$D$56,kubbATPmodel!$I$9:$HE$56)))</f>
        <v>0</v>
      </c>
      <c r="M49" s="145">
        <f t="shared" si="1"/>
        <v>0</v>
      </c>
    </row>
    <row r="50" spans="2:13" x14ac:dyDescent="0.25">
      <c r="B50" s="45"/>
      <c r="C50" s="41"/>
      <c r="D50" s="31"/>
      <c r="E50" s="28"/>
      <c r="F50" s="32"/>
      <c r="G50" s="29"/>
      <c r="H50" s="114"/>
      <c r="I50" s="183" t="e">
        <f t="shared" si="0"/>
        <v>#N/A</v>
      </c>
      <c r="K50" s="142">
        <v>39</v>
      </c>
      <c r="L50" s="143" cm="1">
        <f t="array" ref="L50">IF(K50="","---",_xlfn.XLOOKUP($D$5,kubbATPmodel!$I$5:$HE$5,_xlfn.XLOOKUP(K50,kubbATPmodel!$D$9:$D$56,kubbATPmodel!$I$9:$HE$56)))</f>
        <v>0</v>
      </c>
      <c r="M50" s="145">
        <f t="shared" si="1"/>
        <v>0</v>
      </c>
    </row>
    <row r="51" spans="2:13" x14ac:dyDescent="0.25">
      <c r="B51" s="45"/>
      <c r="C51" s="41"/>
      <c r="D51" s="31"/>
      <c r="E51" s="28"/>
      <c r="F51" s="32"/>
      <c r="G51" s="29"/>
      <c r="H51" s="114"/>
      <c r="I51" s="183" t="e">
        <f t="shared" si="0"/>
        <v>#N/A</v>
      </c>
      <c r="K51" s="142">
        <v>40</v>
      </c>
      <c r="L51" s="143" cm="1">
        <f t="array" ref="L51">IF(K51="","---",_xlfn.XLOOKUP($D$5,kubbATPmodel!$I$5:$HE$5,_xlfn.XLOOKUP(K51,kubbATPmodel!$D$9:$D$56,kubbATPmodel!$I$9:$HE$56)))</f>
        <v>0</v>
      </c>
      <c r="M51" s="145">
        <f t="shared" si="1"/>
        <v>0</v>
      </c>
    </row>
    <row r="52" spans="2:13" x14ac:dyDescent="0.25">
      <c r="B52" s="45"/>
      <c r="C52" s="41"/>
      <c r="D52" s="31"/>
      <c r="E52" s="28"/>
      <c r="F52" s="32"/>
      <c r="G52" s="29"/>
      <c r="H52" s="114"/>
      <c r="I52" s="183" t="e">
        <f t="shared" si="0"/>
        <v>#N/A</v>
      </c>
      <c r="K52" s="142">
        <v>41</v>
      </c>
      <c r="L52" s="143" cm="1">
        <f t="array" ref="L52">IF(K52="","---",_xlfn.XLOOKUP($D$5,kubbATPmodel!$I$5:$HE$5,_xlfn.XLOOKUP(K52,kubbATPmodel!$D$9:$D$56,kubbATPmodel!$I$9:$HE$56)))</f>
        <v>0</v>
      </c>
      <c r="M52" s="145">
        <f t="shared" si="1"/>
        <v>0</v>
      </c>
    </row>
    <row r="53" spans="2:13" x14ac:dyDescent="0.25">
      <c r="B53" s="45"/>
      <c r="C53" s="41"/>
      <c r="D53" s="31"/>
      <c r="E53" s="28"/>
      <c r="F53" s="32"/>
      <c r="G53" s="29"/>
      <c r="H53" s="114"/>
      <c r="I53" s="183" t="e">
        <f t="shared" si="0"/>
        <v>#N/A</v>
      </c>
      <c r="K53" s="142">
        <v>42</v>
      </c>
      <c r="L53" s="143" cm="1">
        <f t="array" ref="L53">IF(K53="","---",_xlfn.XLOOKUP($D$5,kubbATPmodel!$I$5:$HE$5,_xlfn.XLOOKUP(K53,kubbATPmodel!$D$9:$D$56,kubbATPmodel!$I$9:$HE$56)))</f>
        <v>0</v>
      </c>
      <c r="M53" s="145">
        <f t="shared" si="1"/>
        <v>0</v>
      </c>
    </row>
    <row r="54" spans="2:13" x14ac:dyDescent="0.25">
      <c r="B54" s="45"/>
      <c r="C54" s="41"/>
      <c r="D54" s="31"/>
      <c r="E54" s="28"/>
      <c r="F54" s="32"/>
      <c r="G54" s="29"/>
      <c r="H54" s="114"/>
      <c r="I54" s="183" t="e">
        <f t="shared" si="0"/>
        <v>#N/A</v>
      </c>
      <c r="K54" s="142">
        <v>43</v>
      </c>
      <c r="L54" s="143" cm="1">
        <f t="array" ref="L54">IF(K54="","---",_xlfn.XLOOKUP($D$5,kubbATPmodel!$I$5:$HE$5,_xlfn.XLOOKUP(K54,kubbATPmodel!$D$9:$D$56,kubbATPmodel!$I$9:$HE$56)))</f>
        <v>0</v>
      </c>
      <c r="M54" s="145">
        <f t="shared" si="1"/>
        <v>0</v>
      </c>
    </row>
    <row r="55" spans="2:13" x14ac:dyDescent="0.25">
      <c r="B55" s="45"/>
      <c r="C55" s="41"/>
      <c r="D55" s="31"/>
      <c r="E55" s="28"/>
      <c r="F55" s="32"/>
      <c r="G55" s="29"/>
      <c r="H55" s="114"/>
      <c r="I55" s="183" t="e">
        <f t="shared" si="0"/>
        <v>#N/A</v>
      </c>
      <c r="K55" s="142">
        <v>44</v>
      </c>
      <c r="L55" s="143" cm="1">
        <f t="array" ref="L55">IF(K55="","---",_xlfn.XLOOKUP($D$5,kubbATPmodel!$I$5:$HE$5,_xlfn.XLOOKUP(K55,kubbATPmodel!$D$9:$D$56,kubbATPmodel!$I$9:$HE$56)))</f>
        <v>0</v>
      </c>
      <c r="M55" s="145">
        <f t="shared" si="1"/>
        <v>0</v>
      </c>
    </row>
    <row r="56" spans="2:13" x14ac:dyDescent="0.25">
      <c r="B56" s="45"/>
      <c r="C56" s="41"/>
      <c r="D56" s="31"/>
      <c r="E56" s="28"/>
      <c r="F56" s="32"/>
      <c r="G56" s="29"/>
      <c r="H56" s="114"/>
      <c r="I56" s="183" t="e">
        <f t="shared" si="0"/>
        <v>#N/A</v>
      </c>
      <c r="K56" s="142">
        <v>45</v>
      </c>
      <c r="L56" s="143" cm="1">
        <f t="array" ref="L56">IF(K56="","---",_xlfn.XLOOKUP($D$5,kubbATPmodel!$I$5:$HE$5,_xlfn.XLOOKUP(K56,kubbATPmodel!$D$9:$D$56,kubbATPmodel!$I$9:$HE$56)))</f>
        <v>0</v>
      </c>
      <c r="M56" s="145">
        <f t="shared" si="1"/>
        <v>0</v>
      </c>
    </row>
    <row r="57" spans="2:13" x14ac:dyDescent="0.25">
      <c r="B57" s="45"/>
      <c r="C57" s="41"/>
      <c r="D57" s="31"/>
      <c r="E57" s="28"/>
      <c r="F57" s="32"/>
      <c r="G57" s="29"/>
      <c r="H57" s="114"/>
      <c r="I57" s="183" t="e">
        <f t="shared" si="0"/>
        <v>#N/A</v>
      </c>
      <c r="K57" s="142">
        <v>46</v>
      </c>
      <c r="L57" s="143" cm="1">
        <f t="array" ref="L57">IF(K57="","---",_xlfn.XLOOKUP($D$5,kubbATPmodel!$I$5:$HE$5,_xlfn.XLOOKUP(K57,kubbATPmodel!$D$9:$D$56,kubbATPmodel!$I$9:$HE$56)))</f>
        <v>0</v>
      </c>
      <c r="M57" s="145">
        <f t="shared" si="1"/>
        <v>0</v>
      </c>
    </row>
    <row r="58" spans="2:13" x14ac:dyDescent="0.25">
      <c r="B58" s="45"/>
      <c r="C58" s="41"/>
      <c r="D58" s="31"/>
      <c r="E58" s="28"/>
      <c r="F58" s="32"/>
      <c r="G58" s="29"/>
      <c r="H58" s="114"/>
      <c r="I58" s="183" t="e">
        <f t="shared" si="0"/>
        <v>#N/A</v>
      </c>
      <c r="K58" s="142">
        <v>47</v>
      </c>
      <c r="L58" s="143" cm="1">
        <f t="array" ref="L58">IF(K58="","---",_xlfn.XLOOKUP($D$5,kubbATPmodel!$I$5:$HE$5,_xlfn.XLOOKUP(K58,kubbATPmodel!$D$9:$D$56,kubbATPmodel!$I$9:$HE$56)))</f>
        <v>0</v>
      </c>
      <c r="M58" s="145">
        <f t="shared" si="1"/>
        <v>0</v>
      </c>
    </row>
    <row r="59" spans="2:13" x14ac:dyDescent="0.25">
      <c r="B59" s="45"/>
      <c r="C59" s="41"/>
      <c r="D59" s="31"/>
      <c r="E59" s="28"/>
      <c r="F59" s="32"/>
      <c r="G59" s="29"/>
      <c r="H59" s="114"/>
      <c r="I59" s="183" t="e">
        <f t="shared" si="0"/>
        <v>#N/A</v>
      </c>
      <c r="K59" s="142">
        <v>48</v>
      </c>
      <c r="L59" s="143" cm="1">
        <f t="array" ref="L59">IF(K59="","---",_xlfn.XLOOKUP($D$5,kubbATPmodel!$I$5:$HE$5,_xlfn.XLOOKUP(K59,kubbATPmodel!$D$9:$D$56,kubbATPmodel!$I$9:$HE$56)))</f>
        <v>0</v>
      </c>
      <c r="M59" s="145">
        <f t="shared" si="1"/>
        <v>0</v>
      </c>
    </row>
    <row r="60" spans="2:13" x14ac:dyDescent="0.25">
      <c r="B60" s="45"/>
      <c r="C60" s="41"/>
      <c r="D60" s="31"/>
      <c r="E60" s="28"/>
      <c r="F60" s="32"/>
      <c r="G60" s="29"/>
      <c r="H60" s="114"/>
      <c r="I60" s="183" t="e">
        <f t="shared" si="0"/>
        <v>#N/A</v>
      </c>
      <c r="K60" s="142">
        <v>49</v>
      </c>
      <c r="L60" s="143" t="e" cm="1">
        <f t="array" ref="L60">IF(K60="","---",_xlfn.XLOOKUP($D$5,kubbATPmodel!$I$5:$HE$5,_xlfn.XLOOKUP(K60,kubbATPmodel!$D$9:$D$56,kubbATPmodel!$I$9:$HE$56)))</f>
        <v>#N/A</v>
      </c>
      <c r="M60" s="145" t="e">
        <f t="shared" si="1"/>
        <v>#N/A</v>
      </c>
    </row>
    <row r="61" spans="2:13" x14ac:dyDescent="0.25">
      <c r="B61" s="45"/>
      <c r="C61" s="41"/>
      <c r="D61" s="31"/>
      <c r="E61" s="28"/>
      <c r="F61" s="32"/>
      <c r="G61" s="29"/>
      <c r="H61" s="114"/>
      <c r="I61" s="183" t="e">
        <f t="shared" si="0"/>
        <v>#N/A</v>
      </c>
      <c r="K61" s="142">
        <v>50</v>
      </c>
      <c r="L61" s="143" t="e" cm="1">
        <f t="array" ref="L61">IF(K61="","---",_xlfn.XLOOKUP($D$5,kubbATPmodel!$I$5:$HE$5,_xlfn.XLOOKUP(K61,kubbATPmodel!$D$9:$D$56,kubbATPmodel!$I$9:$HE$56)))</f>
        <v>#N/A</v>
      </c>
      <c r="M61" s="145" t="e">
        <f t="shared" si="1"/>
        <v>#N/A</v>
      </c>
    </row>
    <row r="62" spans="2:13" x14ac:dyDescent="0.25">
      <c r="B62" s="45"/>
      <c r="C62" s="41"/>
      <c r="D62" s="31"/>
      <c r="E62" s="28"/>
      <c r="F62" s="32"/>
      <c r="G62" s="29"/>
      <c r="H62" s="114"/>
      <c r="I62" s="183" t="e">
        <f t="shared" si="0"/>
        <v>#N/A</v>
      </c>
      <c r="K62" s="142">
        <v>51</v>
      </c>
      <c r="L62" s="143" t="e" cm="1">
        <f t="array" ref="L62">IF(K62="","---",_xlfn.XLOOKUP($D$5,kubbATPmodel!$I$5:$HE$5,_xlfn.XLOOKUP(K62,kubbATPmodel!$D$9:$D$56,kubbATPmodel!$I$9:$HE$56)))</f>
        <v>#N/A</v>
      </c>
      <c r="M62" s="145" t="e">
        <f t="shared" si="1"/>
        <v>#N/A</v>
      </c>
    </row>
    <row r="63" spans="2:13" x14ac:dyDescent="0.25">
      <c r="B63" s="45"/>
      <c r="C63" s="41"/>
      <c r="D63" s="31"/>
      <c r="E63" s="28"/>
      <c r="F63" s="32"/>
      <c r="G63" s="29"/>
      <c r="H63" s="114"/>
      <c r="I63" s="183" t="e">
        <f t="shared" si="0"/>
        <v>#N/A</v>
      </c>
      <c r="K63" s="142">
        <v>52</v>
      </c>
      <c r="L63" s="143" t="e" cm="1">
        <f t="array" ref="L63">IF(K63="","---",_xlfn.XLOOKUP($D$5,kubbATPmodel!$I$5:$HE$5,_xlfn.XLOOKUP(K63,kubbATPmodel!$D$9:$D$56,kubbATPmodel!$I$9:$HE$56)))</f>
        <v>#N/A</v>
      </c>
      <c r="M63" s="145" t="e">
        <f t="shared" si="1"/>
        <v>#N/A</v>
      </c>
    </row>
    <row r="64" spans="2:13" x14ac:dyDescent="0.25">
      <c r="B64" s="45"/>
      <c r="C64" s="41"/>
      <c r="D64" s="31"/>
      <c r="E64" s="28"/>
      <c r="F64" s="32"/>
      <c r="G64" s="29"/>
      <c r="H64" s="114"/>
      <c r="I64" s="183" t="e">
        <f t="shared" si="0"/>
        <v>#N/A</v>
      </c>
      <c r="K64" s="142">
        <v>53</v>
      </c>
      <c r="L64" s="143" t="e" cm="1">
        <f t="array" ref="L64">IF(K64="","---",_xlfn.XLOOKUP($D$5,kubbATPmodel!$I$5:$HE$5,_xlfn.XLOOKUP(K64,kubbATPmodel!$D$9:$D$56,kubbATPmodel!$I$9:$HE$56)))</f>
        <v>#N/A</v>
      </c>
      <c r="M64" s="145" t="e">
        <f t="shared" si="1"/>
        <v>#N/A</v>
      </c>
    </row>
    <row r="65" spans="2:13" x14ac:dyDescent="0.25">
      <c r="B65" s="45"/>
      <c r="C65" s="41"/>
      <c r="D65" s="31"/>
      <c r="E65" s="28"/>
      <c r="F65" s="32"/>
      <c r="G65" s="29"/>
      <c r="H65" s="114"/>
      <c r="I65" s="183" t="e">
        <f t="shared" si="0"/>
        <v>#N/A</v>
      </c>
      <c r="K65" s="142">
        <v>54</v>
      </c>
      <c r="L65" s="143" t="e" cm="1">
        <f t="array" ref="L65">IF(K65="","---",_xlfn.XLOOKUP($D$5,kubbATPmodel!$I$5:$HE$5,_xlfn.XLOOKUP(K65,kubbATPmodel!$D$9:$D$56,kubbATPmodel!$I$9:$HE$56)))</f>
        <v>#N/A</v>
      </c>
      <c r="M65" s="145" t="e">
        <f t="shared" si="1"/>
        <v>#N/A</v>
      </c>
    </row>
    <row r="66" spans="2:13" x14ac:dyDescent="0.25">
      <c r="B66" s="45"/>
      <c r="C66" s="41"/>
      <c r="D66" s="31"/>
      <c r="E66" s="28"/>
      <c r="F66" s="32"/>
      <c r="G66" s="29"/>
      <c r="H66" s="114"/>
      <c r="I66" s="183" t="e">
        <f t="shared" si="0"/>
        <v>#N/A</v>
      </c>
      <c r="K66" s="142">
        <v>55</v>
      </c>
      <c r="L66" s="143" t="e" cm="1">
        <f t="array" ref="L66">IF(K66="","---",_xlfn.XLOOKUP($D$5,kubbATPmodel!$I$5:$HE$5,_xlfn.XLOOKUP(K66,kubbATPmodel!$D$9:$D$56,kubbATPmodel!$I$9:$HE$56)))</f>
        <v>#N/A</v>
      </c>
      <c r="M66" s="145" t="e">
        <f t="shared" si="1"/>
        <v>#N/A</v>
      </c>
    </row>
    <row r="67" spans="2:13" x14ac:dyDescent="0.25">
      <c r="B67" s="45"/>
      <c r="C67" s="41"/>
      <c r="D67" s="31"/>
      <c r="E67" s="28"/>
      <c r="F67" s="32"/>
      <c r="G67" s="29"/>
      <c r="H67" s="114"/>
      <c r="I67" s="183" t="e">
        <f t="shared" si="0"/>
        <v>#N/A</v>
      </c>
      <c r="K67" s="142">
        <v>56</v>
      </c>
      <c r="L67" s="143" t="e" cm="1">
        <f t="array" ref="L67">IF(K67="","---",_xlfn.XLOOKUP($D$5,kubbATPmodel!$I$5:$HE$5,_xlfn.XLOOKUP(K67,kubbATPmodel!$D$9:$D$56,kubbATPmodel!$I$9:$HE$56)))</f>
        <v>#N/A</v>
      </c>
      <c r="M67" s="145" t="e">
        <f t="shared" si="1"/>
        <v>#N/A</v>
      </c>
    </row>
    <row r="68" spans="2:13" x14ac:dyDescent="0.25">
      <c r="B68" s="45"/>
      <c r="C68" s="41"/>
      <c r="D68" s="31"/>
      <c r="E68" s="28"/>
      <c r="F68" s="32"/>
      <c r="G68" s="29"/>
      <c r="H68" s="114"/>
      <c r="I68" s="183" t="e">
        <f t="shared" si="0"/>
        <v>#N/A</v>
      </c>
      <c r="K68" s="142">
        <v>57</v>
      </c>
      <c r="L68" s="143" t="e" cm="1">
        <f t="array" ref="L68">IF(K68="","---",_xlfn.XLOOKUP($D$5,kubbATPmodel!$I$5:$HE$5,_xlfn.XLOOKUP(K68,kubbATPmodel!$D$9:$D$56,kubbATPmodel!$I$9:$HE$56)))</f>
        <v>#N/A</v>
      </c>
      <c r="M68" s="145" t="e">
        <f t="shared" si="1"/>
        <v>#N/A</v>
      </c>
    </row>
    <row r="69" spans="2:13" x14ac:dyDescent="0.25">
      <c r="B69" s="45"/>
      <c r="C69" s="41"/>
      <c r="D69" s="31"/>
      <c r="E69" s="28"/>
      <c r="F69" s="32"/>
      <c r="G69" s="29"/>
      <c r="H69" s="114"/>
      <c r="I69" s="183" t="e">
        <f t="shared" si="0"/>
        <v>#N/A</v>
      </c>
      <c r="K69" s="142">
        <v>58</v>
      </c>
      <c r="L69" s="143" t="e" cm="1">
        <f t="array" ref="L69">IF(K69="","---",_xlfn.XLOOKUP($D$5,kubbATPmodel!$I$5:$HE$5,_xlfn.XLOOKUP(K69,kubbATPmodel!$D$9:$D$56,kubbATPmodel!$I$9:$HE$56)))</f>
        <v>#N/A</v>
      </c>
      <c r="M69" s="145" t="e">
        <f t="shared" si="1"/>
        <v>#N/A</v>
      </c>
    </row>
    <row r="70" spans="2:13" x14ac:dyDescent="0.25">
      <c r="B70" s="45"/>
      <c r="C70" s="41"/>
      <c r="D70" s="31"/>
      <c r="E70" s="28"/>
      <c r="F70" s="32"/>
      <c r="G70" s="29"/>
      <c r="H70" s="114"/>
      <c r="I70" s="183" t="e">
        <f t="shared" si="0"/>
        <v>#N/A</v>
      </c>
      <c r="K70" s="142">
        <v>59</v>
      </c>
      <c r="L70" s="143" t="e" cm="1">
        <f t="array" ref="L70">IF(K70="","---",_xlfn.XLOOKUP($D$5,kubbATPmodel!$I$5:$HE$5,_xlfn.XLOOKUP(K70,kubbATPmodel!$D$9:$D$56,kubbATPmodel!$I$9:$HE$56)))</f>
        <v>#N/A</v>
      </c>
      <c r="M70" s="145" t="e">
        <f t="shared" si="1"/>
        <v>#N/A</v>
      </c>
    </row>
    <row r="71" spans="2:13" x14ac:dyDescent="0.25">
      <c r="B71" s="45"/>
      <c r="C71" s="41"/>
      <c r="D71" s="31"/>
      <c r="E71" s="28"/>
      <c r="F71" s="32"/>
      <c r="G71" s="29"/>
      <c r="H71" s="114"/>
      <c r="I71" s="183" t="e">
        <f t="shared" si="0"/>
        <v>#N/A</v>
      </c>
      <c r="K71" s="142">
        <v>60</v>
      </c>
      <c r="L71" s="143" t="e" cm="1">
        <f t="array" ref="L71">IF(K71="","---",_xlfn.XLOOKUP($D$5,kubbATPmodel!$I$5:$HE$5,_xlfn.XLOOKUP(K71,kubbATPmodel!$D$9:$D$56,kubbATPmodel!$I$9:$HE$56)))</f>
        <v>#N/A</v>
      </c>
      <c r="M71" s="145" t="e">
        <f t="shared" si="1"/>
        <v>#N/A</v>
      </c>
    </row>
    <row r="72" spans="2:13" x14ac:dyDescent="0.25">
      <c r="B72" s="45"/>
      <c r="C72" s="41"/>
      <c r="D72" s="31"/>
      <c r="E72" s="28"/>
      <c r="F72" s="32"/>
      <c r="G72" s="29"/>
      <c r="H72" s="114"/>
      <c r="I72" s="183" t="e">
        <f t="shared" si="0"/>
        <v>#N/A</v>
      </c>
      <c r="K72" s="142">
        <v>61</v>
      </c>
      <c r="L72" s="143" t="e" cm="1">
        <f t="array" ref="L72">IF(K72="","---",_xlfn.XLOOKUP($D$5,kubbATPmodel!$I$5:$HE$5,_xlfn.XLOOKUP(K72,kubbATPmodel!$D$9:$D$56,kubbATPmodel!$I$9:$HE$56)))</f>
        <v>#N/A</v>
      </c>
      <c r="M72" s="145" t="e">
        <f t="shared" si="1"/>
        <v>#N/A</v>
      </c>
    </row>
    <row r="73" spans="2:13" x14ac:dyDescent="0.25">
      <c r="B73" s="45"/>
      <c r="C73" s="41"/>
      <c r="D73" s="31"/>
      <c r="E73" s="28"/>
      <c r="F73" s="32"/>
      <c r="G73" s="29"/>
      <c r="H73" s="114"/>
      <c r="I73" s="183" t="e">
        <f t="shared" si="0"/>
        <v>#N/A</v>
      </c>
      <c r="K73" s="142">
        <v>62</v>
      </c>
      <c r="L73" s="143" t="e" cm="1">
        <f t="array" ref="L73">IF(K73="","---",_xlfn.XLOOKUP($D$5,kubbATPmodel!$I$5:$HE$5,_xlfn.XLOOKUP(K73,kubbATPmodel!$D$9:$D$56,kubbATPmodel!$I$9:$HE$56)))</f>
        <v>#N/A</v>
      </c>
      <c r="M73" s="145" t="e">
        <f t="shared" si="1"/>
        <v>#N/A</v>
      </c>
    </row>
    <row r="74" spans="2:13" x14ac:dyDescent="0.25">
      <c r="B74" s="45"/>
      <c r="C74" s="41"/>
      <c r="D74" s="31"/>
      <c r="E74" s="28"/>
      <c r="F74" s="32"/>
      <c r="G74" s="29"/>
      <c r="H74" s="114"/>
      <c r="I74" s="183" t="e">
        <f t="shared" si="0"/>
        <v>#N/A</v>
      </c>
      <c r="K74" s="142">
        <v>63</v>
      </c>
      <c r="L74" s="143" t="e" cm="1">
        <f t="array" ref="L74">IF(K74="","---",_xlfn.XLOOKUP($D$5,kubbATPmodel!$I$5:$HE$5,_xlfn.XLOOKUP(K74,kubbATPmodel!$D$9:$D$56,kubbATPmodel!$I$9:$HE$56)))</f>
        <v>#N/A</v>
      </c>
      <c r="M74" s="145" t="e">
        <f t="shared" si="1"/>
        <v>#N/A</v>
      </c>
    </row>
    <row r="75" spans="2:13" x14ac:dyDescent="0.25">
      <c r="B75" s="45"/>
      <c r="C75" s="41"/>
      <c r="D75" s="31"/>
      <c r="E75" s="28"/>
      <c r="F75" s="32"/>
      <c r="G75" s="29"/>
      <c r="H75" s="114"/>
      <c r="I75" s="183" t="e">
        <f t="shared" si="0"/>
        <v>#N/A</v>
      </c>
      <c r="K75" s="142">
        <v>64</v>
      </c>
      <c r="L75" s="143" t="e" cm="1">
        <f t="array" ref="L75">IF(K75="","---",_xlfn.XLOOKUP($D$5,kubbATPmodel!$I$5:$HE$5,_xlfn.XLOOKUP(K75,kubbATPmodel!$D$9:$D$56,kubbATPmodel!$I$9:$HE$56)))</f>
        <v>#N/A</v>
      </c>
      <c r="M75" s="145" t="e">
        <f t="shared" si="1"/>
        <v>#N/A</v>
      </c>
    </row>
    <row r="76" spans="2:13" x14ac:dyDescent="0.25">
      <c r="B76" s="45"/>
      <c r="C76" s="41"/>
      <c r="D76" s="31"/>
      <c r="E76" s="28"/>
      <c r="F76" s="32"/>
      <c r="G76" s="29"/>
      <c r="H76" s="114"/>
      <c r="I76" s="183" t="e">
        <f t="shared" si="0"/>
        <v>#N/A</v>
      </c>
      <c r="K76" s="142">
        <v>65</v>
      </c>
      <c r="L76" s="143" t="e" cm="1">
        <f t="array" ref="L76">IF(K76="","---",_xlfn.XLOOKUP($D$5,kubbATPmodel!$I$5:$HE$5,_xlfn.XLOOKUP(K76,kubbATPmodel!$D$9:$D$56,kubbATPmodel!$I$9:$HE$56)))</f>
        <v>#N/A</v>
      </c>
      <c r="M76" s="145" t="e">
        <f t="shared" si="1"/>
        <v>#N/A</v>
      </c>
    </row>
    <row r="77" spans="2:13" x14ac:dyDescent="0.25">
      <c r="B77" s="45"/>
      <c r="C77" s="41"/>
      <c r="D77" s="31"/>
      <c r="E77" s="28"/>
      <c r="F77" s="32"/>
      <c r="G77" s="29"/>
      <c r="H77" s="114"/>
      <c r="I77" s="183" t="e">
        <f t="shared" si="0"/>
        <v>#N/A</v>
      </c>
      <c r="K77" s="142">
        <v>66</v>
      </c>
      <c r="L77" s="143" t="e" cm="1">
        <f t="array" ref="L77">IF(K77="","---",_xlfn.XLOOKUP($D$5,kubbATPmodel!$I$5:$HE$5,_xlfn.XLOOKUP(K77,kubbATPmodel!$D$9:$D$56,kubbATPmodel!$I$9:$HE$56)))</f>
        <v>#N/A</v>
      </c>
      <c r="M77" s="145" t="e">
        <f t="shared" si="1"/>
        <v>#N/A</v>
      </c>
    </row>
    <row r="78" spans="2:13" x14ac:dyDescent="0.25">
      <c r="B78" s="45"/>
      <c r="C78" s="41"/>
      <c r="D78" s="31"/>
      <c r="E78" s="28"/>
      <c r="F78" s="32"/>
      <c r="G78" s="29"/>
      <c r="H78" s="114"/>
      <c r="I78" s="183" t="e">
        <f t="shared" ref="I78:I106" si="2">IF($C$5="HKO",(VLOOKUP(B78,$K$12:$M$106,3,FALSE)),(VLOOKUP(B78,$K$12:$M$106,2,FALSE)))</f>
        <v>#N/A</v>
      </c>
      <c r="K78" s="142">
        <v>67</v>
      </c>
      <c r="L78" s="143" t="e" cm="1">
        <f t="array" ref="L78">IF(K78="","---",_xlfn.XLOOKUP($D$5,kubbATPmodel!$I$5:$HE$5,_xlfn.XLOOKUP(K78,kubbATPmodel!$D$9:$D$56,kubbATPmodel!$I$9:$HE$56)))</f>
        <v>#N/A</v>
      </c>
      <c r="M78" s="145" t="e">
        <f t="shared" si="1"/>
        <v>#N/A</v>
      </c>
    </row>
    <row r="79" spans="2:13" x14ac:dyDescent="0.25">
      <c r="B79" s="45"/>
      <c r="C79" s="41"/>
      <c r="D79" s="31"/>
      <c r="E79" s="28"/>
      <c r="F79" s="32"/>
      <c r="G79" s="29"/>
      <c r="H79" s="114"/>
      <c r="I79" s="183" t="e">
        <f t="shared" si="2"/>
        <v>#N/A</v>
      </c>
      <c r="K79" s="142">
        <v>68</v>
      </c>
      <c r="L79" s="143" t="e" cm="1">
        <f t="array" ref="L79">IF(K79="","---",_xlfn.XLOOKUP($D$5,kubbATPmodel!$I$5:$HE$5,_xlfn.XLOOKUP(K79,kubbATPmodel!$D$9:$D$56,kubbATPmodel!$I$9:$HE$56)))</f>
        <v>#N/A</v>
      </c>
      <c r="M79" s="145" t="e">
        <f t="shared" si="1"/>
        <v>#N/A</v>
      </c>
    </row>
    <row r="80" spans="2:13" x14ac:dyDescent="0.25">
      <c r="B80" s="45"/>
      <c r="C80" s="41"/>
      <c r="D80" s="31"/>
      <c r="E80" s="28"/>
      <c r="F80" s="32"/>
      <c r="G80" s="29"/>
      <c r="H80" s="114"/>
      <c r="I80" s="183" t="e">
        <f t="shared" si="2"/>
        <v>#N/A</v>
      </c>
      <c r="K80" s="142">
        <v>69</v>
      </c>
      <c r="L80" s="143" t="e" cm="1">
        <f t="array" ref="L80">IF(K80="","---",_xlfn.XLOOKUP($D$5,kubbATPmodel!$I$5:$HE$5,_xlfn.XLOOKUP(K80,kubbATPmodel!$D$9:$D$56,kubbATPmodel!$I$9:$HE$56)))</f>
        <v>#N/A</v>
      </c>
      <c r="M80" s="145" t="e">
        <f t="shared" si="1"/>
        <v>#N/A</v>
      </c>
    </row>
    <row r="81" spans="2:13" x14ac:dyDescent="0.25">
      <c r="B81" s="45"/>
      <c r="C81" s="41"/>
      <c r="D81" s="31"/>
      <c r="E81" s="28"/>
      <c r="F81" s="32"/>
      <c r="G81" s="29"/>
      <c r="H81" s="114"/>
      <c r="I81" s="183" t="e">
        <f t="shared" si="2"/>
        <v>#N/A</v>
      </c>
      <c r="K81" s="142">
        <v>70</v>
      </c>
      <c r="L81" s="143" t="e" cm="1">
        <f t="array" ref="L81">IF(K81="","---",_xlfn.XLOOKUP($D$5,kubbATPmodel!$I$5:$HE$5,_xlfn.XLOOKUP(K81,kubbATPmodel!$D$9:$D$56,kubbATPmodel!$I$9:$HE$56)))</f>
        <v>#N/A</v>
      </c>
      <c r="M81" s="145" t="e">
        <f t="shared" si="1"/>
        <v>#N/A</v>
      </c>
    </row>
    <row r="82" spans="2:13" x14ac:dyDescent="0.25">
      <c r="B82" s="45"/>
      <c r="C82" s="41"/>
      <c r="D82" s="31"/>
      <c r="E82" s="28"/>
      <c r="F82" s="32"/>
      <c r="G82" s="29"/>
      <c r="H82" s="114"/>
      <c r="I82" s="183" t="e">
        <f t="shared" si="2"/>
        <v>#N/A</v>
      </c>
      <c r="K82" s="142">
        <v>71</v>
      </c>
      <c r="L82" s="143" t="e" cm="1">
        <f t="array" ref="L82">IF(K82="","---",_xlfn.XLOOKUP($D$5,kubbATPmodel!$I$5:$HE$5,_xlfn.XLOOKUP(K82,kubbATPmodel!$D$9:$D$56,kubbATPmodel!$I$9:$HE$56)))</f>
        <v>#N/A</v>
      </c>
      <c r="M82" s="145" t="e">
        <f t="shared" si="1"/>
        <v>#N/A</v>
      </c>
    </row>
    <row r="83" spans="2:13" x14ac:dyDescent="0.25">
      <c r="B83" s="45"/>
      <c r="C83" s="41"/>
      <c r="D83" s="31"/>
      <c r="E83" s="28"/>
      <c r="F83" s="32"/>
      <c r="G83" s="29"/>
      <c r="H83" s="114"/>
      <c r="I83" s="183" t="e">
        <f t="shared" si="2"/>
        <v>#N/A</v>
      </c>
      <c r="K83" s="142">
        <v>72</v>
      </c>
      <c r="L83" s="143" t="e" cm="1">
        <f t="array" ref="L83">IF(K83="","---",_xlfn.XLOOKUP($D$5,kubbATPmodel!$I$5:$HE$5,_xlfn.XLOOKUP(K83,kubbATPmodel!$D$9:$D$56,kubbATPmodel!$I$9:$HE$56)))</f>
        <v>#N/A</v>
      </c>
      <c r="M83" s="145" t="e">
        <f t="shared" ref="M83:M121" si="3">L83</f>
        <v>#N/A</v>
      </c>
    </row>
    <row r="84" spans="2:13" x14ac:dyDescent="0.25">
      <c r="B84" s="45"/>
      <c r="C84" s="41"/>
      <c r="D84" s="31"/>
      <c r="E84" s="28"/>
      <c r="F84" s="32"/>
      <c r="G84" s="29"/>
      <c r="H84" s="114"/>
      <c r="I84" s="183" t="e">
        <f t="shared" si="2"/>
        <v>#N/A</v>
      </c>
      <c r="K84" s="142">
        <v>73</v>
      </c>
      <c r="L84" s="143" t="e" cm="1">
        <f t="array" ref="L84">IF(K84="","---",_xlfn.XLOOKUP($D$5,kubbATPmodel!$I$5:$HE$5,_xlfn.XLOOKUP(K84,kubbATPmodel!$D$9:$D$56,kubbATPmodel!$I$9:$HE$56)))</f>
        <v>#N/A</v>
      </c>
      <c r="M84" s="145" t="e">
        <f t="shared" si="3"/>
        <v>#N/A</v>
      </c>
    </row>
    <row r="85" spans="2:13" x14ac:dyDescent="0.25">
      <c r="B85" s="45"/>
      <c r="C85" s="41"/>
      <c r="D85" s="31"/>
      <c r="E85" s="28"/>
      <c r="F85" s="32"/>
      <c r="G85" s="29"/>
      <c r="H85" s="114"/>
      <c r="I85" s="183" t="e">
        <f t="shared" si="2"/>
        <v>#N/A</v>
      </c>
      <c r="K85" s="142">
        <v>74</v>
      </c>
      <c r="L85" s="143" t="e" cm="1">
        <f t="array" ref="L85">IF(K85="","---",_xlfn.XLOOKUP($D$5,kubbATPmodel!$I$5:$HE$5,_xlfn.XLOOKUP(K85,kubbATPmodel!$D$9:$D$56,kubbATPmodel!$I$9:$HE$56)))</f>
        <v>#N/A</v>
      </c>
      <c r="M85" s="145" t="e">
        <f t="shared" si="3"/>
        <v>#N/A</v>
      </c>
    </row>
    <row r="86" spans="2:13" x14ac:dyDescent="0.25">
      <c r="B86" s="45"/>
      <c r="C86" s="41"/>
      <c r="D86" s="31"/>
      <c r="E86" s="28"/>
      <c r="F86" s="32"/>
      <c r="G86" s="29"/>
      <c r="H86" s="114"/>
      <c r="I86" s="183" t="e">
        <f t="shared" si="2"/>
        <v>#N/A</v>
      </c>
      <c r="K86" s="142">
        <v>75</v>
      </c>
      <c r="L86" s="143" t="e" cm="1">
        <f t="array" ref="L86">IF(K86="","---",_xlfn.XLOOKUP($D$5,kubbATPmodel!$I$5:$HE$5,_xlfn.XLOOKUP(K86,kubbATPmodel!$D$9:$D$56,kubbATPmodel!$I$9:$HE$56)))</f>
        <v>#N/A</v>
      </c>
      <c r="M86" s="145" t="e">
        <f t="shared" si="3"/>
        <v>#N/A</v>
      </c>
    </row>
    <row r="87" spans="2:13" x14ac:dyDescent="0.25">
      <c r="B87" s="45"/>
      <c r="C87" s="41"/>
      <c r="D87" s="31"/>
      <c r="E87" s="28"/>
      <c r="F87" s="32"/>
      <c r="G87" s="29"/>
      <c r="H87" s="114"/>
      <c r="I87" s="183" t="e">
        <f t="shared" si="2"/>
        <v>#N/A</v>
      </c>
      <c r="K87" s="142">
        <v>76</v>
      </c>
      <c r="L87" s="143" t="e" cm="1">
        <f t="array" ref="L87">IF(K87="","---",_xlfn.XLOOKUP($D$5,kubbATPmodel!$I$5:$HE$5,_xlfn.XLOOKUP(K87,kubbATPmodel!$D$9:$D$56,kubbATPmodel!$I$9:$HE$56)))</f>
        <v>#N/A</v>
      </c>
      <c r="M87" s="145" t="e">
        <f t="shared" si="3"/>
        <v>#N/A</v>
      </c>
    </row>
    <row r="88" spans="2:13" x14ac:dyDescent="0.25">
      <c r="B88" s="45"/>
      <c r="C88" s="41"/>
      <c r="D88" s="31"/>
      <c r="E88" s="28"/>
      <c r="F88" s="32"/>
      <c r="G88" s="29"/>
      <c r="H88" s="114"/>
      <c r="I88" s="183" t="e">
        <f t="shared" si="2"/>
        <v>#N/A</v>
      </c>
      <c r="K88" s="142">
        <v>77</v>
      </c>
      <c r="L88" s="143" t="e" cm="1">
        <f t="array" ref="L88">IF(K88="","---",_xlfn.XLOOKUP($D$5,kubbATPmodel!$I$5:$HE$5,_xlfn.XLOOKUP(K88,kubbATPmodel!$D$9:$D$56,kubbATPmodel!$I$9:$HE$56)))</f>
        <v>#N/A</v>
      </c>
      <c r="M88" s="145" t="e">
        <f t="shared" si="3"/>
        <v>#N/A</v>
      </c>
    </row>
    <row r="89" spans="2:13" x14ac:dyDescent="0.25">
      <c r="B89" s="45"/>
      <c r="C89" s="41"/>
      <c r="D89" s="31"/>
      <c r="E89" s="28"/>
      <c r="F89" s="32"/>
      <c r="G89" s="29"/>
      <c r="H89" s="114"/>
      <c r="I89" s="183" t="e">
        <f t="shared" si="2"/>
        <v>#N/A</v>
      </c>
      <c r="K89" s="142">
        <v>78</v>
      </c>
      <c r="L89" s="143" t="e" cm="1">
        <f t="array" ref="L89">IF(K89="","---",_xlfn.XLOOKUP($D$5,kubbATPmodel!$I$5:$HE$5,_xlfn.XLOOKUP(K89,kubbATPmodel!$D$9:$D$56,kubbATPmodel!$I$9:$HE$56)))</f>
        <v>#N/A</v>
      </c>
      <c r="M89" s="145" t="e">
        <f t="shared" si="3"/>
        <v>#N/A</v>
      </c>
    </row>
    <row r="90" spans="2:13" x14ac:dyDescent="0.25">
      <c r="B90" s="45"/>
      <c r="C90" s="41"/>
      <c r="D90" s="31"/>
      <c r="E90" s="28"/>
      <c r="F90" s="32"/>
      <c r="G90" s="29"/>
      <c r="H90" s="114"/>
      <c r="I90" s="183" t="e">
        <f t="shared" si="2"/>
        <v>#N/A</v>
      </c>
      <c r="K90" s="142">
        <v>79</v>
      </c>
      <c r="L90" s="143" t="e" cm="1">
        <f t="array" ref="L90">IF(K90="","---",_xlfn.XLOOKUP($D$5,kubbATPmodel!$I$5:$HE$5,_xlfn.XLOOKUP(K90,kubbATPmodel!$D$9:$D$56,kubbATPmodel!$I$9:$HE$56)))</f>
        <v>#N/A</v>
      </c>
      <c r="M90" s="145" t="e">
        <f t="shared" si="3"/>
        <v>#N/A</v>
      </c>
    </row>
    <row r="91" spans="2:13" x14ac:dyDescent="0.25">
      <c r="B91" s="45"/>
      <c r="C91" s="41"/>
      <c r="D91" s="31"/>
      <c r="E91" s="28"/>
      <c r="F91" s="32"/>
      <c r="G91" s="29"/>
      <c r="H91" s="114"/>
      <c r="I91" s="183" t="e">
        <f t="shared" si="2"/>
        <v>#N/A</v>
      </c>
      <c r="K91" s="142">
        <v>80</v>
      </c>
      <c r="L91" s="143" t="e" cm="1">
        <f t="array" ref="L91">IF(K91="","---",_xlfn.XLOOKUP($D$5,kubbATPmodel!$I$5:$HE$5,_xlfn.XLOOKUP(K91,kubbATPmodel!$D$9:$D$56,kubbATPmodel!$I$9:$HE$56)))</f>
        <v>#N/A</v>
      </c>
      <c r="M91" s="145" t="e">
        <f t="shared" si="3"/>
        <v>#N/A</v>
      </c>
    </row>
    <row r="92" spans="2:13" x14ac:dyDescent="0.25">
      <c r="B92" s="45"/>
      <c r="C92" s="41"/>
      <c r="D92" s="31"/>
      <c r="E92" s="28"/>
      <c r="F92" s="32"/>
      <c r="G92" s="29"/>
      <c r="H92" s="114"/>
      <c r="I92" s="183" t="e">
        <f t="shared" si="2"/>
        <v>#N/A</v>
      </c>
      <c r="K92" s="142">
        <v>81</v>
      </c>
      <c r="L92" s="143" t="e" cm="1">
        <f t="array" ref="L92">IF(K92="","---",_xlfn.XLOOKUP($D$5,kubbATPmodel!$I$5:$HE$5,_xlfn.XLOOKUP(K92,kubbATPmodel!$D$9:$D$56,kubbATPmodel!$I$9:$HE$56)))</f>
        <v>#N/A</v>
      </c>
      <c r="M92" s="145" t="e">
        <f t="shared" si="3"/>
        <v>#N/A</v>
      </c>
    </row>
    <row r="93" spans="2:13" x14ac:dyDescent="0.25">
      <c r="B93" s="45"/>
      <c r="C93" s="41"/>
      <c r="D93" s="31"/>
      <c r="E93" s="28"/>
      <c r="F93" s="32"/>
      <c r="G93" s="29"/>
      <c r="H93" s="114"/>
      <c r="I93" s="183" t="e">
        <f t="shared" si="2"/>
        <v>#N/A</v>
      </c>
      <c r="K93" s="142">
        <v>82</v>
      </c>
      <c r="L93" s="143" t="e" cm="1">
        <f t="array" ref="L93">IF(K93="","---",_xlfn.XLOOKUP($D$5,kubbATPmodel!$I$5:$HE$5,_xlfn.XLOOKUP(K93,kubbATPmodel!$D$9:$D$56,kubbATPmodel!$I$9:$HE$56)))</f>
        <v>#N/A</v>
      </c>
      <c r="M93" s="145" t="e">
        <f t="shared" si="3"/>
        <v>#N/A</v>
      </c>
    </row>
    <row r="94" spans="2:13" x14ac:dyDescent="0.25">
      <c r="B94" s="45"/>
      <c r="C94" s="41"/>
      <c r="D94" s="31"/>
      <c r="E94" s="28"/>
      <c r="F94" s="32"/>
      <c r="G94" s="29"/>
      <c r="H94" s="114"/>
      <c r="I94" s="183" t="e">
        <f t="shared" si="2"/>
        <v>#N/A</v>
      </c>
      <c r="K94" s="142">
        <v>83</v>
      </c>
      <c r="L94" s="143" t="e" cm="1">
        <f t="array" ref="L94">IF(K94="","---",_xlfn.XLOOKUP($D$5,kubbATPmodel!$I$5:$HE$5,_xlfn.XLOOKUP(K94,kubbATPmodel!$D$9:$D$56,kubbATPmodel!$I$9:$HE$56)))</f>
        <v>#N/A</v>
      </c>
      <c r="M94" s="145" t="e">
        <f t="shared" si="3"/>
        <v>#N/A</v>
      </c>
    </row>
    <row r="95" spans="2:13" x14ac:dyDescent="0.25">
      <c r="B95" s="45"/>
      <c r="C95" s="41"/>
      <c r="D95" s="31"/>
      <c r="E95" s="28"/>
      <c r="F95" s="32"/>
      <c r="G95" s="29"/>
      <c r="H95" s="114"/>
      <c r="I95" s="183" t="e">
        <f t="shared" si="2"/>
        <v>#N/A</v>
      </c>
      <c r="K95" s="142">
        <v>84</v>
      </c>
      <c r="L95" s="143" t="e" cm="1">
        <f t="array" ref="L95">IF(K95="","---",_xlfn.XLOOKUP($D$5,kubbATPmodel!$I$5:$HE$5,_xlfn.XLOOKUP(K95,kubbATPmodel!$D$9:$D$56,kubbATPmodel!$I$9:$HE$56)))</f>
        <v>#N/A</v>
      </c>
      <c r="M95" s="145" t="e">
        <f t="shared" si="3"/>
        <v>#N/A</v>
      </c>
    </row>
    <row r="96" spans="2:13" x14ac:dyDescent="0.25">
      <c r="B96" s="45"/>
      <c r="C96" s="41"/>
      <c r="D96" s="31"/>
      <c r="E96" s="28"/>
      <c r="F96" s="32"/>
      <c r="G96" s="29"/>
      <c r="H96" s="114"/>
      <c r="I96" s="183" t="e">
        <f t="shared" si="2"/>
        <v>#N/A</v>
      </c>
      <c r="K96" s="142">
        <v>85</v>
      </c>
      <c r="L96" s="143" t="e" cm="1">
        <f t="array" ref="L96">IF(K96="","---",_xlfn.XLOOKUP($D$5,kubbATPmodel!$I$5:$HE$5,_xlfn.XLOOKUP(K96,kubbATPmodel!$D$9:$D$56,kubbATPmodel!$I$9:$HE$56)))</f>
        <v>#N/A</v>
      </c>
      <c r="M96" s="145" t="e">
        <f t="shared" si="3"/>
        <v>#N/A</v>
      </c>
    </row>
    <row r="97" spans="2:13" x14ac:dyDescent="0.25">
      <c r="B97" s="45"/>
      <c r="C97" s="41"/>
      <c r="D97" s="31"/>
      <c r="E97" s="28"/>
      <c r="F97" s="32"/>
      <c r="G97" s="29"/>
      <c r="H97" s="114"/>
      <c r="I97" s="183" t="e">
        <f t="shared" si="2"/>
        <v>#N/A</v>
      </c>
      <c r="K97" s="142">
        <v>86</v>
      </c>
      <c r="L97" s="143" t="e" cm="1">
        <f t="array" ref="L97">IF(K97="","---",_xlfn.XLOOKUP($D$5,kubbATPmodel!$I$5:$HE$5,_xlfn.XLOOKUP(K97,kubbATPmodel!$D$9:$D$56,kubbATPmodel!$I$9:$HE$56)))</f>
        <v>#N/A</v>
      </c>
      <c r="M97" s="145" t="e">
        <f t="shared" si="3"/>
        <v>#N/A</v>
      </c>
    </row>
    <row r="98" spans="2:13" x14ac:dyDescent="0.25">
      <c r="B98" s="45"/>
      <c r="C98" s="41"/>
      <c r="D98" s="31"/>
      <c r="E98" s="28"/>
      <c r="F98" s="32"/>
      <c r="G98" s="29"/>
      <c r="H98" s="114"/>
      <c r="I98" s="183" t="e">
        <f t="shared" si="2"/>
        <v>#N/A</v>
      </c>
      <c r="K98" s="142">
        <v>87</v>
      </c>
      <c r="L98" s="143" t="e" cm="1">
        <f t="array" ref="L98">IF(K98="","---",_xlfn.XLOOKUP($D$5,kubbATPmodel!$I$5:$HE$5,_xlfn.XLOOKUP(K98,kubbATPmodel!$D$9:$D$56,kubbATPmodel!$I$9:$HE$56)))</f>
        <v>#N/A</v>
      </c>
      <c r="M98" s="145" t="e">
        <f t="shared" si="3"/>
        <v>#N/A</v>
      </c>
    </row>
    <row r="99" spans="2:13" x14ac:dyDescent="0.25">
      <c r="B99" s="45"/>
      <c r="C99" s="41"/>
      <c r="D99" s="31"/>
      <c r="E99" s="28"/>
      <c r="F99" s="32"/>
      <c r="G99" s="29"/>
      <c r="H99" s="114"/>
      <c r="I99" s="183" t="e">
        <f t="shared" si="2"/>
        <v>#N/A</v>
      </c>
      <c r="K99" s="142">
        <v>88</v>
      </c>
      <c r="L99" s="143" t="e" cm="1">
        <f t="array" ref="L99">IF(K99="","---",_xlfn.XLOOKUP($D$5,kubbATPmodel!$I$5:$HE$5,_xlfn.XLOOKUP(K99,kubbATPmodel!$D$9:$D$56,kubbATPmodel!$I$9:$HE$56)))</f>
        <v>#N/A</v>
      </c>
      <c r="M99" s="145" t="e">
        <f t="shared" si="3"/>
        <v>#N/A</v>
      </c>
    </row>
    <row r="100" spans="2:13" x14ac:dyDescent="0.25">
      <c r="B100" s="45"/>
      <c r="C100" s="41"/>
      <c r="D100" s="31"/>
      <c r="E100" s="28"/>
      <c r="F100" s="32"/>
      <c r="G100" s="29"/>
      <c r="H100" s="114"/>
      <c r="I100" s="183" t="e">
        <f t="shared" si="2"/>
        <v>#N/A</v>
      </c>
      <c r="K100" s="142">
        <v>89</v>
      </c>
      <c r="L100" s="143" t="e" cm="1">
        <f t="array" ref="L100">IF(K100="","---",_xlfn.XLOOKUP($D$5,kubbATPmodel!$I$5:$HE$5,_xlfn.XLOOKUP(K100,kubbATPmodel!$D$9:$D$56,kubbATPmodel!$I$9:$HE$56)))</f>
        <v>#N/A</v>
      </c>
      <c r="M100" s="145" t="e">
        <f t="shared" si="3"/>
        <v>#N/A</v>
      </c>
    </row>
    <row r="101" spans="2:13" x14ac:dyDescent="0.25">
      <c r="B101" s="45"/>
      <c r="C101" s="41"/>
      <c r="D101" s="31"/>
      <c r="E101" s="28"/>
      <c r="F101" s="32"/>
      <c r="G101" s="29"/>
      <c r="H101" s="114"/>
      <c r="I101" s="183" t="e">
        <f t="shared" si="2"/>
        <v>#N/A</v>
      </c>
      <c r="K101" s="142">
        <v>90</v>
      </c>
      <c r="L101" s="143" t="e" cm="1">
        <f t="array" ref="L101">IF(K101="","---",_xlfn.XLOOKUP($D$5,kubbATPmodel!$I$5:$HE$5,_xlfn.XLOOKUP(K101,kubbATPmodel!$D$9:$D$56,kubbATPmodel!$I$9:$HE$56)))</f>
        <v>#N/A</v>
      </c>
      <c r="M101" s="145" t="e">
        <f t="shared" si="3"/>
        <v>#N/A</v>
      </c>
    </row>
    <row r="102" spans="2:13" x14ac:dyDescent="0.25">
      <c r="B102" s="45"/>
      <c r="C102" s="41"/>
      <c r="D102" s="31"/>
      <c r="E102" s="28"/>
      <c r="F102" s="32"/>
      <c r="G102" s="29"/>
      <c r="H102" s="114"/>
      <c r="I102" s="183" t="e">
        <f t="shared" si="2"/>
        <v>#N/A</v>
      </c>
      <c r="K102" s="142">
        <v>91</v>
      </c>
      <c r="L102" s="143" t="e" cm="1">
        <f t="array" ref="L102">IF(K102="","---",_xlfn.XLOOKUP($D$5,kubbATPmodel!$I$5:$HE$5,_xlfn.XLOOKUP(K102,kubbATPmodel!$D$9:$D$56,kubbATPmodel!$I$9:$HE$56)))</f>
        <v>#N/A</v>
      </c>
      <c r="M102" s="145" t="e">
        <f t="shared" si="3"/>
        <v>#N/A</v>
      </c>
    </row>
    <row r="103" spans="2:13" x14ac:dyDescent="0.25">
      <c r="B103" s="45"/>
      <c r="C103" s="41"/>
      <c r="D103" s="31"/>
      <c r="E103" s="28"/>
      <c r="F103" s="32"/>
      <c r="G103" s="29"/>
      <c r="H103" s="114"/>
      <c r="I103" s="183" t="e">
        <f t="shared" si="2"/>
        <v>#N/A</v>
      </c>
      <c r="K103" s="142">
        <v>92</v>
      </c>
      <c r="L103" s="143" t="e" cm="1">
        <f t="array" ref="L103">IF(K103="","---",_xlfn.XLOOKUP($D$5,kubbATPmodel!$I$5:$HE$5,_xlfn.XLOOKUP(K103,kubbATPmodel!$D$9:$D$56,kubbATPmodel!$I$9:$HE$56)))</f>
        <v>#N/A</v>
      </c>
      <c r="M103" s="145" t="e">
        <f t="shared" si="3"/>
        <v>#N/A</v>
      </c>
    </row>
    <row r="104" spans="2:13" x14ac:dyDescent="0.25">
      <c r="B104" s="45"/>
      <c r="C104" s="41"/>
      <c r="D104" s="31"/>
      <c r="E104" s="28"/>
      <c r="F104" s="32"/>
      <c r="G104" s="29"/>
      <c r="H104" s="114"/>
      <c r="I104" s="183" t="e">
        <f t="shared" si="2"/>
        <v>#N/A</v>
      </c>
      <c r="K104" s="142">
        <v>93</v>
      </c>
      <c r="L104" s="143" t="e" cm="1">
        <f t="array" ref="L104">IF(K104="","---",_xlfn.XLOOKUP($D$5,kubbATPmodel!$I$5:$HE$5,_xlfn.XLOOKUP(K104,kubbATPmodel!$D$9:$D$56,kubbATPmodel!$I$9:$HE$56)))</f>
        <v>#N/A</v>
      </c>
      <c r="M104" s="145" t="e">
        <f t="shared" si="3"/>
        <v>#N/A</v>
      </c>
    </row>
    <row r="105" spans="2:13" x14ac:dyDescent="0.25">
      <c r="B105" s="45"/>
      <c r="C105" s="41"/>
      <c r="D105" s="31"/>
      <c r="E105" s="28"/>
      <c r="F105" s="32"/>
      <c r="G105" s="29"/>
      <c r="H105" s="114"/>
      <c r="I105" s="183" t="e">
        <f t="shared" si="2"/>
        <v>#N/A</v>
      </c>
      <c r="K105" s="142">
        <v>94</v>
      </c>
      <c r="L105" s="143" t="e" cm="1">
        <f t="array" ref="L105">IF(K105="","---",_xlfn.XLOOKUP($D$5,kubbATPmodel!$I$5:$HE$5,_xlfn.XLOOKUP(K105,kubbATPmodel!$D$9:$D$56,kubbATPmodel!$I$9:$HE$56)))</f>
        <v>#N/A</v>
      </c>
      <c r="M105" s="145" t="e">
        <f t="shared" si="3"/>
        <v>#N/A</v>
      </c>
    </row>
    <row r="106" spans="2:13" ht="15.75" thickBot="1" x14ac:dyDescent="0.3">
      <c r="B106" s="115"/>
      <c r="C106" s="42"/>
      <c r="D106" s="33"/>
      <c r="E106" s="34"/>
      <c r="F106" s="35"/>
      <c r="G106" s="43"/>
      <c r="H106" s="116"/>
      <c r="I106" s="183" t="e">
        <f t="shared" si="2"/>
        <v>#N/A</v>
      </c>
      <c r="K106" s="146">
        <v>95</v>
      </c>
      <c r="L106" s="143" t="e" cm="1">
        <f t="array" ref="L106">IF(K106="","---",_xlfn.XLOOKUP($D$5,kubbATPmodel!$I$5:$HE$5,_xlfn.XLOOKUP(K106,kubbATPmodel!$D$9:$D$56,kubbATPmodel!$I$9:$HE$56)))</f>
        <v>#N/A</v>
      </c>
      <c r="M106" s="147" t="e">
        <f t="shared" si="3"/>
        <v>#N/A</v>
      </c>
    </row>
  </sheetData>
  <sheetProtection sheet="1" objects="1" scenarios="1"/>
  <mergeCells count="6">
    <mergeCell ref="B2:D2"/>
    <mergeCell ref="C4:D4"/>
    <mergeCell ref="C6:D6"/>
    <mergeCell ref="C7:D7"/>
    <mergeCell ref="C8:D8"/>
    <mergeCell ref="C9:D9"/>
  </mergeCells>
  <conditionalFormatting sqref="B12:B10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AEC091AD-8062-4D27-A9C8-F12C5097E970}">
          <x14:formula1>
            <xm:f>ZDROJ!$C$14:$C$23</xm:f>
          </x14:formula1>
          <xm:sqref>C4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6CFAE-8F15-48E5-A0DA-93EE6446B8EC}">
  <sheetPr>
    <tabColor rgb="FF00B0F0"/>
    <pageSetUpPr fitToPage="1"/>
  </sheetPr>
  <dimension ref="B1:AA306"/>
  <sheetViews>
    <sheetView tabSelected="1" workbookViewId="0">
      <selection activeCell="G19" sqref="G19"/>
    </sheetView>
  </sheetViews>
  <sheetFormatPr defaultRowHeight="15" x14ac:dyDescent="0.25"/>
  <cols>
    <col min="2" max="2" width="11.140625" customWidth="1"/>
    <col min="3" max="3" width="16.85546875" customWidth="1"/>
    <col min="4" max="4" width="18.140625" customWidth="1"/>
    <col min="5" max="5" width="18.7109375" customWidth="1"/>
    <col min="6" max="6" width="37.140625" customWidth="1"/>
    <col min="7" max="7" width="18.140625" customWidth="1"/>
    <col min="8" max="8" width="3.85546875" customWidth="1"/>
    <col min="10" max="10" width="11.28515625" customWidth="1"/>
    <col min="12" max="14" width="7.7109375" customWidth="1"/>
    <col min="15" max="15" width="9" customWidth="1"/>
    <col min="16" max="27" width="7.7109375" customWidth="1"/>
  </cols>
  <sheetData>
    <row r="1" spans="2:27" ht="15.75" thickBot="1" x14ac:dyDescent="0.3"/>
    <row r="2" spans="2:27" ht="99" customHeight="1" thickBot="1" x14ac:dyDescent="0.3">
      <c r="B2" s="167" t="s">
        <v>396</v>
      </c>
      <c r="C2" s="168"/>
      <c r="D2" s="168"/>
      <c r="E2" s="168"/>
      <c r="F2" s="168"/>
      <c r="G2" s="169"/>
      <c r="I2" s="153" t="s">
        <v>470</v>
      </c>
      <c r="J2" s="152" t="s">
        <v>471</v>
      </c>
      <c r="L2" s="170" t="s">
        <v>273</v>
      </c>
      <c r="M2" s="171"/>
      <c r="N2" s="172" t="s">
        <v>274</v>
      </c>
      <c r="O2" s="173"/>
      <c r="P2" s="172" t="s">
        <v>276</v>
      </c>
      <c r="Q2" s="174"/>
      <c r="R2" s="172" t="s">
        <v>279</v>
      </c>
      <c r="S2" s="173"/>
      <c r="T2" s="174" t="s">
        <v>275</v>
      </c>
      <c r="U2" s="174"/>
      <c r="V2" s="172" t="s">
        <v>277</v>
      </c>
      <c r="W2" s="173"/>
      <c r="X2" s="174" t="s">
        <v>286</v>
      </c>
      <c r="Y2" s="173"/>
      <c r="Z2" s="172" t="s">
        <v>278</v>
      </c>
      <c r="AA2" s="173"/>
    </row>
    <row r="3" spans="2:27" ht="15.75" thickBot="1" x14ac:dyDescent="0.3">
      <c r="B3" s="154" t="s">
        <v>472</v>
      </c>
      <c r="L3" s="175">
        <v>45416</v>
      </c>
      <c r="M3" s="176"/>
      <c r="N3" s="175">
        <v>45436</v>
      </c>
      <c r="O3" s="176"/>
      <c r="P3" s="175"/>
      <c r="Q3" s="177"/>
      <c r="R3" s="175"/>
      <c r="S3" s="176"/>
      <c r="T3" s="177"/>
      <c r="U3" s="177"/>
      <c r="V3" s="175"/>
      <c r="W3" s="176"/>
      <c r="X3" s="177"/>
      <c r="Y3" s="176"/>
      <c r="Z3" s="175"/>
      <c r="AA3" s="176"/>
    </row>
    <row r="4" spans="2:27" ht="15.75" thickBot="1" x14ac:dyDescent="0.3">
      <c r="L4" s="150"/>
      <c r="M4" s="151"/>
      <c r="P4" s="150"/>
      <c r="Q4" s="151"/>
      <c r="S4" s="149"/>
      <c r="V4" s="148"/>
      <c r="X4" s="150"/>
      <c r="Y4" s="151"/>
      <c r="Z4" s="150"/>
      <c r="AA4" s="151"/>
    </row>
    <row r="5" spans="2:27" ht="15.75" thickBot="1" x14ac:dyDescent="0.3">
      <c r="B5" s="184" t="s">
        <v>293</v>
      </c>
      <c r="C5" s="185" t="s">
        <v>294</v>
      </c>
      <c r="D5" s="186" t="s">
        <v>295</v>
      </c>
      <c r="E5" s="187" t="s">
        <v>199</v>
      </c>
      <c r="F5" s="188" t="s">
        <v>57</v>
      </c>
      <c r="G5" s="187" t="s">
        <v>296</v>
      </c>
      <c r="H5" s="189"/>
      <c r="I5" s="185" t="s">
        <v>309</v>
      </c>
      <c r="J5" s="187" t="s">
        <v>401</v>
      </c>
      <c r="K5" s="189"/>
      <c r="L5" s="190" t="s">
        <v>401</v>
      </c>
      <c r="M5" s="191" t="s">
        <v>309</v>
      </c>
      <c r="N5" s="190" t="s">
        <v>401</v>
      </c>
      <c r="O5" s="192" t="s">
        <v>309</v>
      </c>
      <c r="P5" s="193" t="s">
        <v>401</v>
      </c>
      <c r="Q5" s="191" t="s">
        <v>309</v>
      </c>
      <c r="R5" s="190" t="s">
        <v>401</v>
      </c>
      <c r="S5" s="192" t="s">
        <v>309</v>
      </c>
      <c r="T5" s="193" t="s">
        <v>401</v>
      </c>
      <c r="U5" s="191" t="s">
        <v>309</v>
      </c>
      <c r="V5" s="190" t="s">
        <v>401</v>
      </c>
      <c r="W5" s="192" t="s">
        <v>309</v>
      </c>
      <c r="X5" s="193" t="s">
        <v>401</v>
      </c>
      <c r="Y5" s="191" t="s">
        <v>309</v>
      </c>
      <c r="Z5" s="190" t="s">
        <v>401</v>
      </c>
      <c r="AA5" s="192" t="s">
        <v>309</v>
      </c>
    </row>
    <row r="6" spans="2:27" x14ac:dyDescent="0.25">
      <c r="B6" s="194">
        <v>1</v>
      </c>
      <c r="C6" s="195" t="s">
        <v>311</v>
      </c>
      <c r="D6" s="196" t="s">
        <v>312</v>
      </c>
      <c r="E6" s="197" t="s">
        <v>313</v>
      </c>
      <c r="F6" s="198"/>
      <c r="G6" s="199"/>
      <c r="H6" s="189"/>
      <c r="I6" s="200">
        <f>M6+O6+Q6+S6+U6+W6+Y6+AA6</f>
        <v>51</v>
      </c>
      <c r="J6" s="201">
        <f>_xlfn.RANK.EQ(I6,$I$6:$I$306)</f>
        <v>1</v>
      </c>
      <c r="K6" s="189"/>
      <c r="L6" s="202">
        <f>_xlfn.XLOOKUP($B6,'01-KMC'!$C$12:$C$106,'01-KMC'!$B$12:$B$106,"---")</f>
        <v>1</v>
      </c>
      <c r="M6" s="203">
        <f>_xlfn.XLOOKUP($B6,'01-KMC'!$C$12:$C$106,'01-KMC'!$I$12:$I$106,"0")</f>
        <v>22</v>
      </c>
      <c r="N6" s="202">
        <f>_xlfn.XLOOKUP($B6,'02-HKO'!$C$12:$C$106,'02-HKO'!$B$12:$B$106,"---")</f>
        <v>1</v>
      </c>
      <c r="O6" s="204">
        <f>_xlfn.XLOOKUP($B6,'02-HKO'!$C$12:$C$106,'02-HKO'!$I$12:$I$106,0)</f>
        <v>29</v>
      </c>
      <c r="P6" s="202" t="str">
        <f>_xlfn.XLOOKUP($B6,'03-ŠCJ'!$C$12:$C$106,'03-ŠCJ'!$B$12:$B$106,"---")</f>
        <v>---</v>
      </c>
      <c r="Q6" s="204">
        <f>_xlfn.XLOOKUP($B6,'03-ŠCJ'!$C$12:$C$106,'03-ŠCJ'!$I$12:$I$106,0)</f>
        <v>0</v>
      </c>
      <c r="R6" s="205"/>
      <c r="S6" s="206"/>
      <c r="T6" s="207"/>
      <c r="U6" s="208"/>
      <c r="V6" s="205"/>
      <c r="W6" s="206"/>
      <c r="X6" s="207"/>
      <c r="Y6" s="208"/>
      <c r="Z6" s="205"/>
      <c r="AA6" s="206"/>
    </row>
    <row r="7" spans="2:27" x14ac:dyDescent="0.25">
      <c r="B7" s="209">
        <v>2</v>
      </c>
      <c r="C7" s="210" t="s">
        <v>314</v>
      </c>
      <c r="D7" s="211" t="s">
        <v>315</v>
      </c>
      <c r="E7" s="212" t="s">
        <v>316</v>
      </c>
      <c r="F7" s="213"/>
      <c r="G7" s="214"/>
      <c r="H7" s="189"/>
      <c r="I7" s="215">
        <f>M7+O7+Q7+S7+U7+W7+Y7+AA7</f>
        <v>51</v>
      </c>
      <c r="J7" s="216">
        <f>_xlfn.RANK.EQ(I7,$I$6:$I$306)</f>
        <v>1</v>
      </c>
      <c r="K7" s="189"/>
      <c r="L7" s="202">
        <f>_xlfn.XLOOKUP($B7,'01-KMC'!$C$12:$C$106,'01-KMC'!$B$12:$B$106,"---")</f>
        <v>1</v>
      </c>
      <c r="M7" s="203">
        <f>_xlfn.XLOOKUP($B7,'01-KMC'!$C$12:$C$106,'01-KMC'!$I$12:$I$106,"0")</f>
        <v>22</v>
      </c>
      <c r="N7" s="202">
        <f>_xlfn.XLOOKUP($B7,'02-HKO'!$C$12:$C$106,'02-HKO'!$B$12:$B$106,"---")</f>
        <v>1</v>
      </c>
      <c r="O7" s="204">
        <f>_xlfn.XLOOKUP($B7,'02-HKO'!$C$12:$C$106,'02-HKO'!$I$12:$I$106,0)</f>
        <v>29</v>
      </c>
      <c r="P7" s="202" t="str">
        <f>_xlfn.XLOOKUP($B7,'03-ŠCJ'!$C$12:$C$106,'03-ŠCJ'!$B$12:$B$106,"---")</f>
        <v>---</v>
      </c>
      <c r="Q7" s="204">
        <f>_xlfn.XLOOKUP($B7,'03-ŠCJ'!$C$12:$C$106,'03-ŠCJ'!$I$12:$I$106,0)</f>
        <v>0</v>
      </c>
      <c r="R7" s="217"/>
      <c r="S7" s="218"/>
      <c r="T7" s="219"/>
      <c r="U7" s="220"/>
      <c r="V7" s="217"/>
      <c r="W7" s="218"/>
      <c r="X7" s="219"/>
      <c r="Y7" s="220"/>
      <c r="Z7" s="217"/>
      <c r="AA7" s="218"/>
    </row>
    <row r="8" spans="2:27" x14ac:dyDescent="0.25">
      <c r="B8" s="209">
        <v>3</v>
      </c>
      <c r="C8" s="210" t="s">
        <v>317</v>
      </c>
      <c r="D8" s="211" t="s">
        <v>318</v>
      </c>
      <c r="E8" s="212" t="s">
        <v>319</v>
      </c>
      <c r="F8" s="221"/>
      <c r="G8" s="214"/>
      <c r="H8" s="189"/>
      <c r="I8" s="215">
        <f>M8+O8+Q8+S8+U8+W8+Y8+AA8</f>
        <v>51</v>
      </c>
      <c r="J8" s="216">
        <f>_xlfn.RANK.EQ(I8,$I$6:$I$306)</f>
        <v>1</v>
      </c>
      <c r="K8" s="189"/>
      <c r="L8" s="202">
        <f>_xlfn.XLOOKUP($B8,'01-KMC'!$C$12:$C$106,'01-KMC'!$B$12:$B$106,"---")</f>
        <v>1</v>
      </c>
      <c r="M8" s="203">
        <f>_xlfn.XLOOKUP($B8,'01-KMC'!$C$12:$C$106,'01-KMC'!$I$12:$I$106,"0")</f>
        <v>22</v>
      </c>
      <c r="N8" s="202">
        <f>_xlfn.XLOOKUP($B8,'02-HKO'!$C$12:$C$106,'02-HKO'!$B$12:$B$106,"---")</f>
        <v>1</v>
      </c>
      <c r="O8" s="204">
        <f>_xlfn.XLOOKUP($B8,'02-HKO'!$C$12:$C$106,'02-HKO'!$I$12:$I$106,0)</f>
        <v>29</v>
      </c>
      <c r="P8" s="202" t="str">
        <f>_xlfn.XLOOKUP($B8,'03-ŠCJ'!$C$12:$C$106,'03-ŠCJ'!$B$12:$B$106,"---")</f>
        <v>---</v>
      </c>
      <c r="Q8" s="204">
        <f>_xlfn.XLOOKUP($B8,'03-ŠCJ'!$C$12:$C$106,'03-ŠCJ'!$I$12:$I$106,0)</f>
        <v>0</v>
      </c>
      <c r="R8" s="217"/>
      <c r="S8" s="218"/>
      <c r="T8" s="219"/>
      <c r="U8" s="220"/>
      <c r="V8" s="217"/>
      <c r="W8" s="218"/>
      <c r="X8" s="219"/>
      <c r="Y8" s="220"/>
      <c r="Z8" s="217"/>
      <c r="AA8" s="218"/>
    </row>
    <row r="9" spans="2:27" x14ac:dyDescent="0.25">
      <c r="B9" s="209">
        <v>4</v>
      </c>
      <c r="C9" s="210" t="s">
        <v>320</v>
      </c>
      <c r="D9" s="211" t="s">
        <v>321</v>
      </c>
      <c r="E9" s="212"/>
      <c r="F9" s="213"/>
      <c r="G9" s="214"/>
      <c r="H9" s="189"/>
      <c r="I9" s="215">
        <f>M9+O9+Q9+S9+U9+W9+Y9+AA9</f>
        <v>39</v>
      </c>
      <c r="J9" s="216">
        <f>_xlfn.RANK.EQ(I9,$I$6:$I$306)</f>
        <v>4</v>
      </c>
      <c r="K9" s="189"/>
      <c r="L9" s="202">
        <f>_xlfn.XLOOKUP($B9,'01-KMC'!$C$12:$C$106,'01-KMC'!$B$12:$B$106,"---")</f>
        <v>2</v>
      </c>
      <c r="M9" s="203">
        <f>_xlfn.XLOOKUP($B9,'01-KMC'!$C$12:$C$106,'01-KMC'!$I$12:$I$106,"0")</f>
        <v>19</v>
      </c>
      <c r="N9" s="202">
        <f>_xlfn.XLOOKUP($B9,'02-HKO'!$C$12:$C$106,'02-HKO'!$B$12:$B$106,"---")</f>
        <v>3</v>
      </c>
      <c r="O9" s="204">
        <f>_xlfn.XLOOKUP($B9,'02-HKO'!$C$12:$C$106,'02-HKO'!$I$12:$I$106,0)</f>
        <v>20</v>
      </c>
      <c r="P9" s="202" t="str">
        <f>_xlfn.XLOOKUP($B9,'03-ŠCJ'!$C$12:$C$106,'03-ŠCJ'!$B$12:$B$106,"---")</f>
        <v>---</v>
      </c>
      <c r="Q9" s="204">
        <f>_xlfn.XLOOKUP($B9,'03-ŠCJ'!$C$12:$C$106,'03-ŠCJ'!$I$12:$I$106,0)</f>
        <v>0</v>
      </c>
      <c r="R9" s="217"/>
      <c r="S9" s="218"/>
      <c r="T9" s="219"/>
      <c r="U9" s="220"/>
      <c r="V9" s="217"/>
      <c r="W9" s="218"/>
      <c r="X9" s="219"/>
      <c r="Y9" s="220"/>
      <c r="Z9" s="217"/>
      <c r="AA9" s="218"/>
    </row>
    <row r="10" spans="2:27" x14ac:dyDescent="0.25">
      <c r="B10" s="209">
        <v>5</v>
      </c>
      <c r="C10" s="210" t="s">
        <v>322</v>
      </c>
      <c r="D10" s="211" t="s">
        <v>323</v>
      </c>
      <c r="E10" s="212"/>
      <c r="F10" s="213"/>
      <c r="G10" s="214"/>
      <c r="H10" s="189"/>
      <c r="I10" s="215">
        <f>M10+O10+Q10+S10+U10+W10+Y10+AA10</f>
        <v>39</v>
      </c>
      <c r="J10" s="216">
        <f>_xlfn.RANK.EQ(I10,$I$6:$I$306)</f>
        <v>4</v>
      </c>
      <c r="K10" s="189"/>
      <c r="L10" s="202">
        <f>_xlfn.XLOOKUP($B10,'01-KMC'!$C$12:$C$106,'01-KMC'!$B$12:$B$106,"---")</f>
        <v>2</v>
      </c>
      <c r="M10" s="203">
        <f>_xlfn.XLOOKUP($B10,'01-KMC'!$C$12:$C$106,'01-KMC'!$I$12:$I$106,"0")</f>
        <v>19</v>
      </c>
      <c r="N10" s="202">
        <f>_xlfn.XLOOKUP($B10,'02-HKO'!$C$12:$C$106,'02-HKO'!$B$12:$B$106,"---")</f>
        <v>3</v>
      </c>
      <c r="O10" s="204">
        <f>_xlfn.XLOOKUP($B10,'02-HKO'!$C$12:$C$106,'02-HKO'!$I$12:$I$106,0)</f>
        <v>20</v>
      </c>
      <c r="P10" s="202" t="str">
        <f>_xlfn.XLOOKUP($B10,'03-ŠCJ'!$C$12:$C$106,'03-ŠCJ'!$B$12:$B$106,"---")</f>
        <v>---</v>
      </c>
      <c r="Q10" s="204">
        <f>_xlfn.XLOOKUP($B10,'03-ŠCJ'!$C$12:$C$106,'03-ŠCJ'!$I$12:$I$106,0)</f>
        <v>0</v>
      </c>
      <c r="R10" s="217"/>
      <c r="S10" s="218"/>
      <c r="T10" s="219"/>
      <c r="U10" s="220"/>
      <c r="V10" s="217"/>
      <c r="W10" s="218"/>
      <c r="X10" s="219"/>
      <c r="Y10" s="220"/>
      <c r="Z10" s="217"/>
      <c r="AA10" s="218"/>
    </row>
    <row r="11" spans="2:27" x14ac:dyDescent="0.25">
      <c r="B11" s="209">
        <v>6</v>
      </c>
      <c r="C11" s="210" t="s">
        <v>324</v>
      </c>
      <c r="D11" s="211" t="s">
        <v>325</v>
      </c>
      <c r="E11" s="212"/>
      <c r="F11" s="213"/>
      <c r="G11" s="214"/>
      <c r="H11" s="189"/>
      <c r="I11" s="215">
        <f>M11+O11+Q11+S11+U11+W11+Y11+AA11</f>
        <v>39</v>
      </c>
      <c r="J11" s="216">
        <f>_xlfn.RANK.EQ(I11,$I$6:$I$306)</f>
        <v>4</v>
      </c>
      <c r="K11" s="189"/>
      <c r="L11" s="202">
        <f>_xlfn.XLOOKUP($B11,'01-KMC'!$C$12:$C$106,'01-KMC'!$B$12:$B$106,"---")</f>
        <v>2</v>
      </c>
      <c r="M11" s="203">
        <f>_xlfn.XLOOKUP($B11,'01-KMC'!$C$12:$C$106,'01-KMC'!$I$12:$I$106,"0")</f>
        <v>19</v>
      </c>
      <c r="N11" s="202">
        <f>_xlfn.XLOOKUP($B11,'02-HKO'!$C$12:$C$106,'02-HKO'!$B$12:$B$106,"---")</f>
        <v>3</v>
      </c>
      <c r="O11" s="204">
        <f>_xlfn.XLOOKUP($B11,'02-HKO'!$C$12:$C$106,'02-HKO'!$I$12:$I$106,0)</f>
        <v>20</v>
      </c>
      <c r="P11" s="202" t="str">
        <f>_xlfn.XLOOKUP($B11,'03-ŠCJ'!$C$12:$C$106,'03-ŠCJ'!$B$12:$B$106,"---")</f>
        <v>---</v>
      </c>
      <c r="Q11" s="204">
        <f>_xlfn.XLOOKUP($B11,'03-ŠCJ'!$C$12:$C$106,'03-ŠCJ'!$I$12:$I$106,0)</f>
        <v>0</v>
      </c>
      <c r="R11" s="217"/>
      <c r="S11" s="218"/>
      <c r="T11" s="219"/>
      <c r="U11" s="220"/>
      <c r="V11" s="217"/>
      <c r="W11" s="218"/>
      <c r="X11" s="219"/>
      <c r="Y11" s="220"/>
      <c r="Z11" s="217"/>
      <c r="AA11" s="218"/>
    </row>
    <row r="12" spans="2:27" x14ac:dyDescent="0.25">
      <c r="B12" s="209">
        <v>10</v>
      </c>
      <c r="C12" s="210" t="s">
        <v>330</v>
      </c>
      <c r="D12" s="211" t="s">
        <v>331</v>
      </c>
      <c r="E12" s="212"/>
      <c r="F12" s="213"/>
      <c r="G12" s="214"/>
      <c r="H12" s="189"/>
      <c r="I12" s="215">
        <f>M12+O12+Q12+S12+U12+W12+Y12+AA12</f>
        <v>34</v>
      </c>
      <c r="J12" s="216">
        <f>_xlfn.RANK.EQ(I12,$I$6:$I$306)</f>
        <v>7</v>
      </c>
      <c r="K12" s="189"/>
      <c r="L12" s="202">
        <f>_xlfn.XLOOKUP($B12,'01-KMC'!$C$12:$C$106,'01-KMC'!$B$12:$B$106,"---")</f>
        <v>4</v>
      </c>
      <c r="M12" s="203">
        <f>_xlfn.XLOOKUP($B12,'01-KMC'!$C$12:$C$106,'01-KMC'!$I$12:$I$106,"0")</f>
        <v>14</v>
      </c>
      <c r="N12" s="202">
        <f>_xlfn.XLOOKUP($B12,'02-HKO'!$C$12:$C$106,'02-HKO'!$B$12:$B$106,"---")</f>
        <v>3</v>
      </c>
      <c r="O12" s="204">
        <f>_xlfn.XLOOKUP($B12,'02-HKO'!$C$12:$C$106,'02-HKO'!$I$12:$I$106,0)</f>
        <v>20</v>
      </c>
      <c r="P12" s="202" t="str">
        <f>_xlfn.XLOOKUP($B12,'03-ŠCJ'!$C$12:$C$106,'03-ŠCJ'!$B$12:$B$106,"---")</f>
        <v>---</v>
      </c>
      <c r="Q12" s="204">
        <f>_xlfn.XLOOKUP($B12,'03-ŠCJ'!$C$12:$C$106,'03-ŠCJ'!$I$12:$I$106,0)</f>
        <v>0</v>
      </c>
      <c r="R12" s="217"/>
      <c r="S12" s="218"/>
      <c r="T12" s="219"/>
      <c r="U12" s="220"/>
      <c r="V12" s="217"/>
      <c r="W12" s="218"/>
      <c r="X12" s="219"/>
      <c r="Y12" s="220"/>
      <c r="Z12" s="217"/>
      <c r="AA12" s="218"/>
    </row>
    <row r="13" spans="2:27" x14ac:dyDescent="0.25">
      <c r="B13" s="209">
        <v>11</v>
      </c>
      <c r="C13" s="210" t="s">
        <v>332</v>
      </c>
      <c r="D13" s="211" t="s">
        <v>333</v>
      </c>
      <c r="E13" s="212"/>
      <c r="F13" s="213"/>
      <c r="G13" s="214"/>
      <c r="H13" s="189"/>
      <c r="I13" s="215">
        <f>M13+O13+Q13+S13+U13+W13+Y13+AA13</f>
        <v>34</v>
      </c>
      <c r="J13" s="216">
        <f>_xlfn.RANK.EQ(I13,$I$6:$I$306)</f>
        <v>7</v>
      </c>
      <c r="K13" s="189"/>
      <c r="L13" s="202">
        <f>_xlfn.XLOOKUP($B13,'01-KMC'!$C$12:$C$106,'01-KMC'!$B$12:$B$106,"---")</f>
        <v>4</v>
      </c>
      <c r="M13" s="203">
        <f>_xlfn.XLOOKUP($B13,'01-KMC'!$C$12:$C$106,'01-KMC'!$I$12:$I$106,"0")</f>
        <v>14</v>
      </c>
      <c r="N13" s="202">
        <f>_xlfn.XLOOKUP($B13,'02-HKO'!$C$12:$C$106,'02-HKO'!$B$12:$B$106,"---")</f>
        <v>3</v>
      </c>
      <c r="O13" s="204">
        <f>_xlfn.XLOOKUP($B13,'02-HKO'!$C$12:$C$106,'02-HKO'!$I$12:$I$106,0)</f>
        <v>20</v>
      </c>
      <c r="P13" s="202" t="str">
        <f>_xlfn.XLOOKUP($B13,'03-ŠCJ'!$C$12:$C$106,'03-ŠCJ'!$B$12:$B$106,"---")</f>
        <v>---</v>
      </c>
      <c r="Q13" s="204">
        <f>_xlfn.XLOOKUP($B13,'03-ŠCJ'!$C$12:$C$106,'03-ŠCJ'!$I$12:$I$106,0)</f>
        <v>0</v>
      </c>
      <c r="R13" s="217"/>
      <c r="S13" s="218"/>
      <c r="T13" s="219"/>
      <c r="U13" s="220"/>
      <c r="V13" s="217"/>
      <c r="W13" s="218"/>
      <c r="X13" s="219"/>
      <c r="Y13" s="220"/>
      <c r="Z13" s="217"/>
      <c r="AA13" s="218"/>
    </row>
    <row r="14" spans="2:27" x14ac:dyDescent="0.25">
      <c r="B14" s="209">
        <v>25</v>
      </c>
      <c r="C14" s="210" t="s">
        <v>353</v>
      </c>
      <c r="D14" s="211" t="s">
        <v>354</v>
      </c>
      <c r="E14" s="212"/>
      <c r="F14" s="213"/>
      <c r="G14" s="214"/>
      <c r="H14" s="189"/>
      <c r="I14" s="215">
        <f>M14+O14+Q14+S14+U14+W14+Y14+AA14</f>
        <v>30</v>
      </c>
      <c r="J14" s="216">
        <f>_xlfn.RANK.EQ(I14,$I$6:$I$306)</f>
        <v>9</v>
      </c>
      <c r="K14" s="189"/>
      <c r="L14" s="202">
        <f>_xlfn.XLOOKUP($B14,'01-KMC'!$C$12:$C$106,'01-KMC'!$B$12:$B$106,"---")</f>
        <v>9</v>
      </c>
      <c r="M14" s="203">
        <f>_xlfn.XLOOKUP($B14,'01-KMC'!$C$12:$C$106,'01-KMC'!$I$12:$I$106,"0")</f>
        <v>5</v>
      </c>
      <c r="N14" s="202">
        <f>_xlfn.XLOOKUP($B14,'02-HKO'!$C$12:$C$106,'02-HKO'!$B$12:$B$106,"---")</f>
        <v>2</v>
      </c>
      <c r="O14" s="204">
        <f>_xlfn.XLOOKUP($B14,'02-HKO'!$C$12:$C$106,'02-HKO'!$I$12:$I$106,0)</f>
        <v>25</v>
      </c>
      <c r="P14" s="202" t="str">
        <f>_xlfn.XLOOKUP($B14,'03-ŠCJ'!$C$12:$C$106,'03-ŠCJ'!$B$12:$B$106,"---")</f>
        <v>---</v>
      </c>
      <c r="Q14" s="204">
        <f>_xlfn.XLOOKUP($B14,'03-ŠCJ'!$C$12:$C$106,'03-ŠCJ'!$I$12:$I$106,0)</f>
        <v>0</v>
      </c>
      <c r="R14" s="217"/>
      <c r="S14" s="218"/>
      <c r="T14" s="219"/>
      <c r="U14" s="220"/>
      <c r="V14" s="217"/>
      <c r="W14" s="218"/>
      <c r="X14" s="219"/>
      <c r="Y14" s="220"/>
      <c r="Z14" s="217"/>
      <c r="AA14" s="218"/>
    </row>
    <row r="15" spans="2:27" x14ac:dyDescent="0.25">
      <c r="B15" s="209">
        <v>26</v>
      </c>
      <c r="C15" s="210" t="s">
        <v>355</v>
      </c>
      <c r="D15" s="211" t="s">
        <v>337</v>
      </c>
      <c r="E15" s="212"/>
      <c r="F15" s="213"/>
      <c r="G15" s="214"/>
      <c r="H15" s="189"/>
      <c r="I15" s="215">
        <f>M15+O15+Q15+S15+U15+W15+Y15+AA15</f>
        <v>30</v>
      </c>
      <c r="J15" s="216">
        <f>_xlfn.RANK.EQ(I15,$I$6:$I$306)</f>
        <v>9</v>
      </c>
      <c r="K15" s="189"/>
      <c r="L15" s="202">
        <f>_xlfn.XLOOKUP($B15,'01-KMC'!$C$12:$C$106,'01-KMC'!$B$12:$B$106,"---")</f>
        <v>9</v>
      </c>
      <c r="M15" s="203">
        <f>_xlfn.XLOOKUP($B15,'01-KMC'!$C$12:$C$106,'01-KMC'!$I$12:$I$106,"0")</f>
        <v>5</v>
      </c>
      <c r="N15" s="202">
        <f>_xlfn.XLOOKUP($B15,'02-HKO'!$C$12:$C$106,'02-HKO'!$B$12:$B$106,"---")</f>
        <v>2</v>
      </c>
      <c r="O15" s="204">
        <f>_xlfn.XLOOKUP($B15,'02-HKO'!$C$12:$C$106,'02-HKO'!$I$12:$I$106,0)</f>
        <v>25</v>
      </c>
      <c r="P15" s="202" t="str">
        <f>_xlfn.XLOOKUP($B15,'03-ŠCJ'!$C$12:$C$106,'03-ŠCJ'!$B$12:$B$106,"---")</f>
        <v>---</v>
      </c>
      <c r="Q15" s="204">
        <f>_xlfn.XLOOKUP($B15,'03-ŠCJ'!$C$12:$C$106,'03-ŠCJ'!$I$12:$I$106,0)</f>
        <v>0</v>
      </c>
      <c r="R15" s="217"/>
      <c r="S15" s="218"/>
      <c r="T15" s="219"/>
      <c r="U15" s="220"/>
      <c r="V15" s="217"/>
      <c r="W15" s="218"/>
      <c r="X15" s="219"/>
      <c r="Y15" s="220"/>
      <c r="Z15" s="217"/>
      <c r="AA15" s="218"/>
    </row>
    <row r="16" spans="2:27" x14ac:dyDescent="0.25">
      <c r="B16" s="209">
        <v>27</v>
      </c>
      <c r="C16" s="210" t="s">
        <v>355</v>
      </c>
      <c r="D16" s="211" t="s">
        <v>321</v>
      </c>
      <c r="E16" s="212"/>
      <c r="F16" s="213"/>
      <c r="G16" s="214"/>
      <c r="H16" s="189"/>
      <c r="I16" s="215">
        <f>M16+O16+Q16+S16+U16+W16+Y16+AA16</f>
        <v>30</v>
      </c>
      <c r="J16" s="216">
        <f>_xlfn.RANK.EQ(I16,$I$6:$I$306)</f>
        <v>9</v>
      </c>
      <c r="K16" s="189"/>
      <c r="L16" s="202">
        <f>_xlfn.XLOOKUP($B16,'01-KMC'!$C$12:$C$106,'01-KMC'!$B$12:$B$106,"---")</f>
        <v>9</v>
      </c>
      <c r="M16" s="203">
        <f>_xlfn.XLOOKUP($B16,'01-KMC'!$C$12:$C$106,'01-KMC'!$I$12:$I$106,"0")</f>
        <v>5</v>
      </c>
      <c r="N16" s="202">
        <f>_xlfn.XLOOKUP($B16,'02-HKO'!$C$12:$C$106,'02-HKO'!$B$12:$B$106,"---")</f>
        <v>2</v>
      </c>
      <c r="O16" s="204">
        <f>_xlfn.XLOOKUP($B16,'02-HKO'!$C$12:$C$106,'02-HKO'!$I$12:$I$106,0)</f>
        <v>25</v>
      </c>
      <c r="P16" s="202" t="str">
        <f>_xlfn.XLOOKUP($B16,'03-ŠCJ'!$C$12:$C$106,'03-ŠCJ'!$B$12:$B$106,"---")</f>
        <v>---</v>
      </c>
      <c r="Q16" s="204">
        <f>_xlfn.XLOOKUP($B16,'03-ŠCJ'!$C$12:$C$106,'03-ŠCJ'!$I$12:$I$106,0)</f>
        <v>0</v>
      </c>
      <c r="R16" s="217"/>
      <c r="S16" s="218"/>
      <c r="T16" s="219"/>
      <c r="U16" s="220"/>
      <c r="V16" s="217"/>
      <c r="W16" s="218"/>
      <c r="X16" s="219"/>
      <c r="Y16" s="220"/>
      <c r="Z16" s="217"/>
      <c r="AA16" s="218"/>
    </row>
    <row r="17" spans="2:27" x14ac:dyDescent="0.25">
      <c r="B17" s="209">
        <v>12</v>
      </c>
      <c r="C17" s="210" t="s">
        <v>334</v>
      </c>
      <c r="D17" s="211" t="s">
        <v>335</v>
      </c>
      <c r="E17" s="212"/>
      <c r="F17" s="213"/>
      <c r="G17" s="214"/>
      <c r="H17" s="189"/>
      <c r="I17" s="215">
        <f>M17+O17+Q17+S17+U17+W17+Y17+AA17</f>
        <v>28</v>
      </c>
      <c r="J17" s="216">
        <f>_xlfn.RANK.EQ(I17,$I$6:$I$306)</f>
        <v>12</v>
      </c>
      <c r="K17" s="189"/>
      <c r="L17" s="202">
        <f>_xlfn.XLOOKUP($B17,'01-KMC'!$C$12:$C$106,'01-KMC'!$B$12:$B$106,"---")</f>
        <v>4</v>
      </c>
      <c r="M17" s="203">
        <f>_xlfn.XLOOKUP($B17,'01-KMC'!$C$12:$C$106,'01-KMC'!$I$12:$I$106,"0")</f>
        <v>14</v>
      </c>
      <c r="N17" s="202">
        <f>_xlfn.XLOOKUP($B17,'02-HKO'!$C$12:$C$106,'02-HKO'!$B$12:$B$106,"---")</f>
        <v>5</v>
      </c>
      <c r="O17" s="204">
        <f>_xlfn.XLOOKUP($B17,'02-HKO'!$C$12:$C$106,'02-HKO'!$I$12:$I$106,0)</f>
        <v>14</v>
      </c>
      <c r="P17" s="202" t="str">
        <f>_xlfn.XLOOKUP($B17,'03-ŠCJ'!$C$12:$C$106,'03-ŠCJ'!$B$12:$B$106,"---")</f>
        <v>---</v>
      </c>
      <c r="Q17" s="204">
        <f>_xlfn.XLOOKUP($B17,'03-ŠCJ'!$C$12:$C$106,'03-ŠCJ'!$I$12:$I$106,0)</f>
        <v>0</v>
      </c>
      <c r="R17" s="217"/>
      <c r="S17" s="218"/>
      <c r="T17" s="219"/>
      <c r="U17" s="220"/>
      <c r="V17" s="217"/>
      <c r="W17" s="218"/>
      <c r="X17" s="219"/>
      <c r="Y17" s="220"/>
      <c r="Z17" s="217"/>
      <c r="AA17" s="218"/>
    </row>
    <row r="18" spans="2:27" x14ac:dyDescent="0.25">
      <c r="B18" s="209">
        <v>7</v>
      </c>
      <c r="C18" s="210" t="s">
        <v>320</v>
      </c>
      <c r="D18" s="211" t="s">
        <v>326</v>
      </c>
      <c r="E18" s="212"/>
      <c r="F18" s="213"/>
      <c r="G18" s="214"/>
      <c r="H18" s="189"/>
      <c r="I18" s="215">
        <f>M18+O18+Q18+S18+U18+W18+Y18+AA18</f>
        <v>27</v>
      </c>
      <c r="J18" s="216">
        <f>_xlfn.RANK.EQ(I18,$I$6:$I$306)</f>
        <v>13</v>
      </c>
      <c r="K18" s="189"/>
      <c r="L18" s="202">
        <f>_xlfn.XLOOKUP($B18,'01-KMC'!$C$12:$C$106,'01-KMC'!$B$12:$B$106,"---")</f>
        <v>3</v>
      </c>
      <c r="M18" s="203">
        <f>_xlfn.XLOOKUP($B18,'01-KMC'!$C$12:$C$106,'01-KMC'!$I$12:$I$106,"0")</f>
        <v>16</v>
      </c>
      <c r="N18" s="202">
        <f>_xlfn.XLOOKUP($B18,'02-HKO'!$C$12:$C$106,'02-HKO'!$B$12:$B$106,"---")</f>
        <v>7</v>
      </c>
      <c r="O18" s="204">
        <f>_xlfn.XLOOKUP($B18,'02-HKO'!$C$12:$C$106,'02-HKO'!$I$12:$I$106,0)</f>
        <v>11</v>
      </c>
      <c r="P18" s="202" t="str">
        <f>_xlfn.XLOOKUP($B18,'03-ŠCJ'!$C$12:$C$106,'03-ŠCJ'!$B$12:$B$106,"---")</f>
        <v>---</v>
      </c>
      <c r="Q18" s="204">
        <f>_xlfn.XLOOKUP($B18,'03-ŠCJ'!$C$12:$C$106,'03-ŠCJ'!$I$12:$I$106,0)</f>
        <v>0</v>
      </c>
      <c r="R18" s="217"/>
      <c r="S18" s="218"/>
      <c r="T18" s="219"/>
      <c r="U18" s="220"/>
      <c r="V18" s="217"/>
      <c r="W18" s="218"/>
      <c r="X18" s="219"/>
      <c r="Y18" s="220"/>
      <c r="Z18" s="217"/>
      <c r="AA18" s="218"/>
    </row>
    <row r="19" spans="2:27" x14ac:dyDescent="0.25">
      <c r="B19" s="209">
        <v>16</v>
      </c>
      <c r="C19" s="210" t="s">
        <v>341</v>
      </c>
      <c r="D19" s="211" t="s">
        <v>342</v>
      </c>
      <c r="E19" s="212"/>
      <c r="F19" s="213"/>
      <c r="G19" s="214"/>
      <c r="H19" s="189"/>
      <c r="I19" s="215">
        <f>M19+O19+Q19+S19+U19+W19+Y19+AA19</f>
        <v>22</v>
      </c>
      <c r="J19" s="216">
        <f>_xlfn.RANK.EQ(I19,$I$6:$I$306)</f>
        <v>14</v>
      </c>
      <c r="K19" s="189"/>
      <c r="L19" s="202">
        <f>_xlfn.XLOOKUP($B19,'01-KMC'!$C$12:$C$106,'01-KMC'!$B$12:$B$106,"---")</f>
        <v>6</v>
      </c>
      <c r="M19" s="203">
        <f>_xlfn.XLOOKUP($B19,'01-KMC'!$C$12:$C$106,'01-KMC'!$I$12:$I$106,"0")</f>
        <v>11</v>
      </c>
      <c r="N19" s="202">
        <f>_xlfn.XLOOKUP($B19,'02-HKO'!$C$12:$C$106,'02-HKO'!$B$12:$B$106,"---")</f>
        <v>8</v>
      </c>
      <c r="O19" s="204">
        <f>_xlfn.XLOOKUP($B19,'02-HKO'!$C$12:$C$106,'02-HKO'!$I$12:$I$106,0)</f>
        <v>11</v>
      </c>
      <c r="P19" s="202" t="str">
        <f>_xlfn.XLOOKUP($B19,'03-ŠCJ'!$C$12:$C$106,'03-ŠCJ'!$B$12:$B$106,"---")</f>
        <v>---</v>
      </c>
      <c r="Q19" s="204">
        <f>_xlfn.XLOOKUP($B19,'03-ŠCJ'!$C$12:$C$106,'03-ŠCJ'!$I$12:$I$106,0)</f>
        <v>0</v>
      </c>
      <c r="R19" s="217"/>
      <c r="S19" s="218"/>
      <c r="T19" s="219"/>
      <c r="U19" s="220"/>
      <c r="V19" s="217"/>
      <c r="W19" s="218"/>
      <c r="X19" s="219"/>
      <c r="Y19" s="220"/>
      <c r="Z19" s="217"/>
      <c r="AA19" s="218"/>
    </row>
    <row r="20" spans="2:27" x14ac:dyDescent="0.25">
      <c r="B20" s="209">
        <v>55</v>
      </c>
      <c r="C20" s="210" t="s">
        <v>403</v>
      </c>
      <c r="D20" s="211" t="s">
        <v>404</v>
      </c>
      <c r="E20" s="212"/>
      <c r="F20" s="213"/>
      <c r="G20" s="214"/>
      <c r="H20" s="189"/>
      <c r="I20" s="215">
        <f>M20+O20+Q20+S20+U20+W20+Y20+AA20</f>
        <v>20</v>
      </c>
      <c r="J20" s="216">
        <f>_xlfn.RANK.EQ(I20,$I$6:$I$306)</f>
        <v>15</v>
      </c>
      <c r="K20" s="189"/>
      <c r="L20" s="202" t="str">
        <f>_xlfn.XLOOKUP($B20,'01-KMC'!$C$12:$C$106,'01-KMC'!$B$12:$B$106,"---")</f>
        <v>---</v>
      </c>
      <c r="M20" s="203" t="str">
        <f>_xlfn.XLOOKUP($B20,'01-KMC'!$C$12:$C$106,'01-KMC'!$I$12:$I$106,"0")</f>
        <v>0</v>
      </c>
      <c r="N20" s="202">
        <f>_xlfn.XLOOKUP($B20,'02-HKO'!$C$12:$C$106,'02-HKO'!$B$12:$B$106,"---")</f>
        <v>3</v>
      </c>
      <c r="O20" s="204">
        <f>_xlfn.XLOOKUP($B20,'02-HKO'!$C$12:$C$106,'02-HKO'!$I$12:$I$106,0)</f>
        <v>20</v>
      </c>
      <c r="P20" s="202" t="str">
        <f>_xlfn.XLOOKUP($B20,'03-ŠCJ'!$C$12:$C$106,'03-ŠCJ'!$B$12:$B$106,"---")</f>
        <v>---</v>
      </c>
      <c r="Q20" s="204">
        <f>_xlfn.XLOOKUP($B20,'03-ŠCJ'!$C$12:$C$106,'03-ŠCJ'!$I$12:$I$106,0)</f>
        <v>0</v>
      </c>
      <c r="R20" s="217"/>
      <c r="S20" s="218"/>
      <c r="T20" s="219"/>
      <c r="U20" s="220"/>
      <c r="V20" s="217"/>
      <c r="W20" s="218"/>
      <c r="X20" s="219"/>
      <c r="Y20" s="220"/>
      <c r="Z20" s="217"/>
      <c r="AA20" s="218"/>
    </row>
    <row r="21" spans="2:27" x14ac:dyDescent="0.25">
      <c r="B21" s="209">
        <v>13</v>
      </c>
      <c r="C21" s="210" t="s">
        <v>336</v>
      </c>
      <c r="D21" s="211" t="s">
        <v>337</v>
      </c>
      <c r="E21" s="212"/>
      <c r="F21" s="213"/>
      <c r="G21" s="214"/>
      <c r="H21" s="189"/>
      <c r="I21" s="215">
        <f>M21+O21+Q21+S21+U21+W21+Y21+AA21</f>
        <v>18</v>
      </c>
      <c r="J21" s="216">
        <f>_xlfn.RANK.EQ(I21,$I$6:$I$306)</f>
        <v>16</v>
      </c>
      <c r="K21" s="189"/>
      <c r="L21" s="202">
        <f>_xlfn.XLOOKUP($B21,'01-KMC'!$C$12:$C$106,'01-KMC'!$B$12:$B$106,"---")</f>
        <v>5</v>
      </c>
      <c r="M21" s="203">
        <f>_xlfn.XLOOKUP($B21,'01-KMC'!$C$12:$C$106,'01-KMC'!$I$12:$I$106,"0")</f>
        <v>11</v>
      </c>
      <c r="N21" s="202">
        <f>_xlfn.XLOOKUP($B21,'02-HKO'!$C$12:$C$106,'02-HKO'!$B$12:$B$106,"---")</f>
        <v>11</v>
      </c>
      <c r="O21" s="204">
        <f>_xlfn.XLOOKUP($B21,'02-HKO'!$C$12:$C$106,'02-HKO'!$I$12:$I$106,0)</f>
        <v>7</v>
      </c>
      <c r="P21" s="202" t="str">
        <f>_xlfn.XLOOKUP($B21,'03-ŠCJ'!$C$12:$C$106,'03-ŠCJ'!$B$12:$B$106,"---")</f>
        <v>---</v>
      </c>
      <c r="Q21" s="204">
        <f>_xlfn.XLOOKUP($B21,'03-ŠCJ'!$C$12:$C$106,'03-ŠCJ'!$I$12:$I$106,0)</f>
        <v>0</v>
      </c>
      <c r="R21" s="217"/>
      <c r="S21" s="218"/>
      <c r="T21" s="219"/>
      <c r="U21" s="220"/>
      <c r="V21" s="217"/>
      <c r="W21" s="218"/>
      <c r="X21" s="219"/>
      <c r="Y21" s="220"/>
      <c r="Z21" s="217"/>
      <c r="AA21" s="218"/>
    </row>
    <row r="22" spans="2:27" x14ac:dyDescent="0.25">
      <c r="B22" s="209">
        <v>14</v>
      </c>
      <c r="C22" s="210" t="s">
        <v>338</v>
      </c>
      <c r="D22" s="211" t="s">
        <v>306</v>
      </c>
      <c r="E22" s="212"/>
      <c r="F22" s="213"/>
      <c r="G22" s="214"/>
      <c r="H22" s="189"/>
      <c r="I22" s="215">
        <f>M22+O22+Q22+S22+U22+W22+Y22+AA22</f>
        <v>18</v>
      </c>
      <c r="J22" s="216">
        <f>_xlfn.RANK.EQ(I22,$I$6:$I$306)</f>
        <v>16</v>
      </c>
      <c r="K22" s="189"/>
      <c r="L22" s="202">
        <f>_xlfn.XLOOKUP($B22,'01-KMC'!$C$12:$C$106,'01-KMC'!$B$12:$B$106,"---")</f>
        <v>5</v>
      </c>
      <c r="M22" s="203">
        <f>_xlfn.XLOOKUP($B22,'01-KMC'!$C$12:$C$106,'01-KMC'!$I$12:$I$106,"0")</f>
        <v>11</v>
      </c>
      <c r="N22" s="202">
        <f>_xlfn.XLOOKUP($B22,'02-HKO'!$C$12:$C$106,'02-HKO'!$B$12:$B$106,"---")</f>
        <v>11</v>
      </c>
      <c r="O22" s="204">
        <f>_xlfn.XLOOKUP($B22,'02-HKO'!$C$12:$C$106,'02-HKO'!$I$12:$I$106,0)</f>
        <v>7</v>
      </c>
      <c r="P22" s="202" t="str">
        <f>_xlfn.XLOOKUP($B22,'03-ŠCJ'!$C$12:$C$106,'03-ŠCJ'!$B$12:$B$106,"---")</f>
        <v>---</v>
      </c>
      <c r="Q22" s="204">
        <f>_xlfn.XLOOKUP($B22,'03-ŠCJ'!$C$12:$C$106,'03-ŠCJ'!$I$12:$I$106,0)</f>
        <v>0</v>
      </c>
      <c r="R22" s="217"/>
      <c r="S22" s="218"/>
      <c r="T22" s="219"/>
      <c r="U22" s="220"/>
      <c r="V22" s="217"/>
      <c r="W22" s="218"/>
      <c r="X22" s="219"/>
      <c r="Y22" s="220"/>
      <c r="Z22" s="217"/>
      <c r="AA22" s="218"/>
    </row>
    <row r="23" spans="2:27" x14ac:dyDescent="0.25">
      <c r="B23" s="209">
        <v>15</v>
      </c>
      <c r="C23" s="210" t="s">
        <v>339</v>
      </c>
      <c r="D23" s="211" t="s">
        <v>340</v>
      </c>
      <c r="E23" s="212"/>
      <c r="F23" s="213"/>
      <c r="G23" s="214"/>
      <c r="H23" s="189"/>
      <c r="I23" s="215">
        <f>M23+O23+Q23+S23+U23+W23+Y23+AA23</f>
        <v>18</v>
      </c>
      <c r="J23" s="216">
        <f>_xlfn.RANK.EQ(I23,$I$6:$I$306)</f>
        <v>16</v>
      </c>
      <c r="K23" s="189"/>
      <c r="L23" s="202">
        <f>_xlfn.XLOOKUP($B23,'01-KMC'!$C$12:$C$106,'01-KMC'!$B$12:$B$106,"---")</f>
        <v>5</v>
      </c>
      <c r="M23" s="203">
        <f>_xlfn.XLOOKUP($B23,'01-KMC'!$C$12:$C$106,'01-KMC'!$I$12:$I$106,"0")</f>
        <v>11</v>
      </c>
      <c r="N23" s="202">
        <f>_xlfn.XLOOKUP($B23,'02-HKO'!$C$12:$C$106,'02-HKO'!$B$12:$B$106,"---")</f>
        <v>11</v>
      </c>
      <c r="O23" s="204">
        <f>_xlfn.XLOOKUP($B23,'02-HKO'!$C$12:$C$106,'02-HKO'!$I$12:$I$106,0)</f>
        <v>7</v>
      </c>
      <c r="P23" s="202" t="str">
        <f>_xlfn.XLOOKUP($B23,'03-ŠCJ'!$C$12:$C$106,'03-ŠCJ'!$B$12:$B$106,"---")</f>
        <v>---</v>
      </c>
      <c r="Q23" s="204">
        <f>_xlfn.XLOOKUP($B23,'03-ŠCJ'!$C$12:$C$106,'03-ŠCJ'!$I$12:$I$106,0)</f>
        <v>0</v>
      </c>
      <c r="R23" s="217"/>
      <c r="S23" s="218"/>
      <c r="T23" s="219"/>
      <c r="U23" s="220"/>
      <c r="V23" s="217"/>
      <c r="W23" s="218"/>
      <c r="X23" s="219"/>
      <c r="Y23" s="220"/>
      <c r="Z23" s="217"/>
      <c r="AA23" s="218"/>
    </row>
    <row r="24" spans="2:27" x14ac:dyDescent="0.25">
      <c r="B24" s="209">
        <v>8</v>
      </c>
      <c r="C24" s="210" t="s">
        <v>327</v>
      </c>
      <c r="D24" s="211" t="s">
        <v>321</v>
      </c>
      <c r="E24" s="212"/>
      <c r="F24" s="213"/>
      <c r="G24" s="214"/>
      <c r="H24" s="189"/>
      <c r="I24" s="215">
        <f>M24+O24+Q24+S24+U24+W24+Y24+AA24</f>
        <v>16</v>
      </c>
      <c r="J24" s="216">
        <f>_xlfn.RANK.EQ(I24,$I$6:$I$306)</f>
        <v>19</v>
      </c>
      <c r="K24" s="189"/>
      <c r="L24" s="202">
        <f>_xlfn.XLOOKUP($B24,'01-KMC'!$C$12:$C$106,'01-KMC'!$B$12:$B$106,"---")</f>
        <v>3</v>
      </c>
      <c r="M24" s="203">
        <f>_xlfn.XLOOKUP($B24,'01-KMC'!$C$12:$C$106,'01-KMC'!$I$12:$I$106,"0")</f>
        <v>16</v>
      </c>
      <c r="N24" s="202" t="str">
        <f>_xlfn.XLOOKUP($B24,'02-HKO'!$C$12:$C$106,'02-HKO'!$B$12:$B$106,"---")</f>
        <v>---</v>
      </c>
      <c r="O24" s="204">
        <f>_xlfn.XLOOKUP($B24,'02-HKO'!$C$12:$C$106,'02-HKO'!$I$12:$I$106,0)</f>
        <v>0</v>
      </c>
      <c r="P24" s="202" t="str">
        <f>_xlfn.XLOOKUP($B24,'03-ŠCJ'!$C$12:$C$106,'03-ŠCJ'!$B$12:$B$106,"---")</f>
        <v>---</v>
      </c>
      <c r="Q24" s="204">
        <f>_xlfn.XLOOKUP($B24,'03-ŠCJ'!$C$12:$C$106,'03-ŠCJ'!$I$12:$I$106,0)</f>
        <v>0</v>
      </c>
      <c r="R24" s="217"/>
      <c r="S24" s="218"/>
      <c r="T24" s="219"/>
      <c r="U24" s="220"/>
      <c r="V24" s="217"/>
      <c r="W24" s="218"/>
      <c r="X24" s="219"/>
      <c r="Y24" s="220"/>
      <c r="Z24" s="217"/>
      <c r="AA24" s="218"/>
    </row>
    <row r="25" spans="2:27" x14ac:dyDescent="0.25">
      <c r="B25" s="209">
        <v>9</v>
      </c>
      <c r="C25" s="210" t="s">
        <v>328</v>
      </c>
      <c r="D25" s="211" t="s">
        <v>329</v>
      </c>
      <c r="E25" s="212"/>
      <c r="F25" s="213"/>
      <c r="G25" s="214"/>
      <c r="H25" s="189"/>
      <c r="I25" s="215">
        <f>M25+O25+Q25+S25+U25+W25+Y25+AA25</f>
        <v>16</v>
      </c>
      <c r="J25" s="216">
        <f>_xlfn.RANK.EQ(I25,$I$6:$I$306)</f>
        <v>19</v>
      </c>
      <c r="K25" s="189"/>
      <c r="L25" s="202">
        <f>_xlfn.XLOOKUP($B25,'01-KMC'!$C$12:$C$106,'01-KMC'!$B$12:$B$106,"---")</f>
        <v>3</v>
      </c>
      <c r="M25" s="203">
        <f>_xlfn.XLOOKUP($B25,'01-KMC'!$C$12:$C$106,'01-KMC'!$I$12:$I$106,"0")</f>
        <v>16</v>
      </c>
      <c r="N25" s="202" t="str">
        <f>_xlfn.XLOOKUP($B25,'02-HKO'!$C$12:$C$106,'02-HKO'!$B$12:$B$106,"---")</f>
        <v>---</v>
      </c>
      <c r="O25" s="204">
        <f>_xlfn.XLOOKUP($B25,'02-HKO'!$C$12:$C$106,'02-HKO'!$I$12:$I$106,0)</f>
        <v>0</v>
      </c>
      <c r="P25" s="202" t="str">
        <f>_xlfn.XLOOKUP($B25,'03-ŠCJ'!$C$12:$C$106,'03-ŠCJ'!$B$12:$B$106,"---")</f>
        <v>---</v>
      </c>
      <c r="Q25" s="204">
        <f>_xlfn.XLOOKUP($B25,'03-ŠCJ'!$C$12:$C$106,'03-ŠCJ'!$I$12:$I$106,0)</f>
        <v>0</v>
      </c>
      <c r="R25" s="217"/>
      <c r="S25" s="218"/>
      <c r="T25" s="219"/>
      <c r="U25" s="220"/>
      <c r="V25" s="217"/>
      <c r="W25" s="218"/>
      <c r="X25" s="219"/>
      <c r="Y25" s="220"/>
      <c r="Z25" s="217"/>
      <c r="AA25" s="218"/>
    </row>
    <row r="26" spans="2:27" x14ac:dyDescent="0.25">
      <c r="B26" s="209">
        <v>22</v>
      </c>
      <c r="C26" s="210" t="s">
        <v>304</v>
      </c>
      <c r="D26" s="211" t="s">
        <v>305</v>
      </c>
      <c r="E26" s="212"/>
      <c r="F26" s="213"/>
      <c r="G26" s="214"/>
      <c r="H26" s="189"/>
      <c r="I26" s="215">
        <f>M26+O26+Q26+S26+U26+W26+Y26+AA26</f>
        <v>15</v>
      </c>
      <c r="J26" s="216">
        <f>_xlfn.RANK.EQ(I26,$I$6:$I$306)</f>
        <v>21</v>
      </c>
      <c r="K26" s="189"/>
      <c r="L26" s="202">
        <f>_xlfn.XLOOKUP($B26,'01-KMC'!$C$12:$C$106,'01-KMC'!$B$12:$B$106,"---")</f>
        <v>8</v>
      </c>
      <c r="M26" s="203">
        <f>_xlfn.XLOOKUP($B26,'01-KMC'!$C$12:$C$106,'01-KMC'!$I$12:$I$106,"0")</f>
        <v>8</v>
      </c>
      <c r="N26" s="202">
        <f>_xlfn.XLOOKUP($B26,'02-HKO'!$C$12:$C$106,'02-HKO'!$B$12:$B$106,"---")</f>
        <v>9</v>
      </c>
      <c r="O26" s="204">
        <f>_xlfn.XLOOKUP($B26,'02-HKO'!$C$12:$C$106,'02-HKO'!$I$12:$I$106,0)</f>
        <v>7</v>
      </c>
      <c r="P26" s="202" t="str">
        <f>_xlfn.XLOOKUP($B26,'03-ŠCJ'!$C$12:$C$106,'03-ŠCJ'!$B$12:$B$106,"---")</f>
        <v>---</v>
      </c>
      <c r="Q26" s="204">
        <f>_xlfn.XLOOKUP($B26,'03-ŠCJ'!$C$12:$C$106,'03-ŠCJ'!$I$12:$I$106,0)</f>
        <v>0</v>
      </c>
      <c r="R26" s="217"/>
      <c r="S26" s="218"/>
      <c r="T26" s="219"/>
      <c r="U26" s="220"/>
      <c r="V26" s="217"/>
      <c r="W26" s="218"/>
      <c r="X26" s="219"/>
      <c r="Y26" s="220"/>
      <c r="Z26" s="217"/>
      <c r="AA26" s="218"/>
    </row>
    <row r="27" spans="2:27" x14ac:dyDescent="0.25">
      <c r="B27" s="209">
        <v>23</v>
      </c>
      <c r="C27" s="210" t="s">
        <v>349</v>
      </c>
      <c r="D27" s="211" t="s">
        <v>350</v>
      </c>
      <c r="E27" s="212"/>
      <c r="F27" s="213"/>
      <c r="G27" s="214"/>
      <c r="H27" s="189"/>
      <c r="I27" s="215">
        <f>M27+O27+Q27+S27+U27+W27+Y27+AA27</f>
        <v>15</v>
      </c>
      <c r="J27" s="216">
        <f>_xlfn.RANK.EQ(I27,$I$6:$I$306)</f>
        <v>21</v>
      </c>
      <c r="K27" s="189"/>
      <c r="L27" s="202">
        <f>_xlfn.XLOOKUP($B27,'01-KMC'!$C$12:$C$106,'01-KMC'!$B$12:$B$106,"---")</f>
        <v>8</v>
      </c>
      <c r="M27" s="203">
        <f>_xlfn.XLOOKUP($B27,'01-KMC'!$C$12:$C$106,'01-KMC'!$I$12:$I$106,"0")</f>
        <v>8</v>
      </c>
      <c r="N27" s="202">
        <f>_xlfn.XLOOKUP($B27,'02-HKO'!$C$12:$C$106,'02-HKO'!$B$12:$B$106,"---")</f>
        <v>9</v>
      </c>
      <c r="O27" s="204">
        <f>_xlfn.XLOOKUP($B27,'02-HKO'!$C$12:$C$106,'02-HKO'!$I$12:$I$106,0)</f>
        <v>7</v>
      </c>
      <c r="P27" s="202" t="str">
        <f>_xlfn.XLOOKUP($B27,'03-ŠCJ'!$C$12:$C$106,'03-ŠCJ'!$B$12:$B$106,"---")</f>
        <v>---</v>
      </c>
      <c r="Q27" s="204">
        <f>_xlfn.XLOOKUP($B27,'03-ŠCJ'!$C$12:$C$106,'03-ŠCJ'!$I$12:$I$106,0)</f>
        <v>0</v>
      </c>
      <c r="R27" s="217"/>
      <c r="S27" s="218"/>
      <c r="T27" s="219"/>
      <c r="U27" s="220"/>
      <c r="V27" s="217"/>
      <c r="W27" s="218"/>
      <c r="X27" s="219"/>
      <c r="Y27" s="220"/>
      <c r="Z27" s="217"/>
      <c r="AA27" s="218"/>
    </row>
    <row r="28" spans="2:27" x14ac:dyDescent="0.25">
      <c r="B28" s="209">
        <v>56</v>
      </c>
      <c r="C28" s="210" t="s">
        <v>405</v>
      </c>
      <c r="D28" s="211" t="s">
        <v>323</v>
      </c>
      <c r="E28" s="212" t="s">
        <v>412</v>
      </c>
      <c r="F28" s="213"/>
      <c r="G28" s="214"/>
      <c r="H28" s="189"/>
      <c r="I28" s="215">
        <f>M28+O28+Q28+S28+U28+W28+Y28+AA28</f>
        <v>14</v>
      </c>
      <c r="J28" s="216">
        <f>_xlfn.RANK.EQ(I28,$I$6:$I$306)</f>
        <v>23</v>
      </c>
      <c r="K28" s="189"/>
      <c r="L28" s="202" t="str">
        <f>_xlfn.XLOOKUP($B28,'01-KMC'!$C$12:$C$106,'01-KMC'!$B$12:$B$106,"---")</f>
        <v>---</v>
      </c>
      <c r="M28" s="203" t="str">
        <f>_xlfn.XLOOKUP($B28,'01-KMC'!$C$12:$C$106,'01-KMC'!$I$12:$I$106,"0")</f>
        <v>0</v>
      </c>
      <c r="N28" s="202">
        <f>_xlfn.XLOOKUP($B28,'02-HKO'!$C$12:$C$106,'02-HKO'!$B$12:$B$106,"---")</f>
        <v>5</v>
      </c>
      <c r="O28" s="204">
        <f>_xlfn.XLOOKUP($B28,'02-HKO'!$C$12:$C$106,'02-HKO'!$I$12:$I$106,0)</f>
        <v>14</v>
      </c>
      <c r="P28" s="202" t="str">
        <f>_xlfn.XLOOKUP($B28,'03-ŠCJ'!$C$12:$C$106,'03-ŠCJ'!$B$12:$B$106,"---")</f>
        <v>---</v>
      </c>
      <c r="Q28" s="204">
        <f>_xlfn.XLOOKUP($B28,'03-ŠCJ'!$C$12:$C$106,'03-ŠCJ'!$I$12:$I$106,0)</f>
        <v>0</v>
      </c>
      <c r="R28" s="217"/>
      <c r="S28" s="218"/>
      <c r="T28" s="219"/>
      <c r="U28" s="220"/>
      <c r="V28" s="217"/>
      <c r="W28" s="218"/>
      <c r="X28" s="219"/>
      <c r="Y28" s="220"/>
      <c r="Z28" s="217"/>
      <c r="AA28" s="218"/>
    </row>
    <row r="29" spans="2:27" x14ac:dyDescent="0.25">
      <c r="B29" s="209">
        <v>57</v>
      </c>
      <c r="C29" s="210" t="s">
        <v>406</v>
      </c>
      <c r="D29" s="211" t="s">
        <v>318</v>
      </c>
      <c r="E29" s="212"/>
      <c r="F29" s="213"/>
      <c r="G29" s="214"/>
      <c r="H29" s="189"/>
      <c r="I29" s="215">
        <f>M29+O29+Q29+S29+U29+W29+Y29+AA29</f>
        <v>14</v>
      </c>
      <c r="J29" s="216">
        <f>_xlfn.RANK.EQ(I29,$I$6:$I$306)</f>
        <v>23</v>
      </c>
      <c r="K29" s="189"/>
      <c r="L29" s="202" t="str">
        <f>_xlfn.XLOOKUP($B29,'01-KMC'!$C$12:$C$106,'01-KMC'!$B$12:$B$106,"---")</f>
        <v>---</v>
      </c>
      <c r="M29" s="203" t="str">
        <f>_xlfn.XLOOKUP($B29,'01-KMC'!$C$12:$C$106,'01-KMC'!$I$12:$I$106,"0")</f>
        <v>0</v>
      </c>
      <c r="N29" s="202">
        <f>_xlfn.XLOOKUP($B29,'02-HKO'!$C$12:$C$106,'02-HKO'!$B$12:$B$106,"---")</f>
        <v>5</v>
      </c>
      <c r="O29" s="204">
        <f>_xlfn.XLOOKUP($B29,'02-HKO'!$C$12:$C$106,'02-HKO'!$I$12:$I$106,0)</f>
        <v>14</v>
      </c>
      <c r="P29" s="202" t="str">
        <f>_xlfn.XLOOKUP($B29,'03-ŠCJ'!$C$12:$C$106,'03-ŠCJ'!$B$12:$B$106,"---")</f>
        <v>---</v>
      </c>
      <c r="Q29" s="204">
        <f>_xlfn.XLOOKUP($B29,'03-ŠCJ'!$C$12:$C$106,'03-ŠCJ'!$I$12:$I$106,0)</f>
        <v>0</v>
      </c>
      <c r="R29" s="217"/>
      <c r="S29" s="218"/>
      <c r="T29" s="219"/>
      <c r="U29" s="220"/>
      <c r="V29" s="217"/>
      <c r="W29" s="218"/>
      <c r="X29" s="219"/>
      <c r="Y29" s="220"/>
      <c r="Z29" s="217"/>
      <c r="AA29" s="218"/>
    </row>
    <row r="30" spans="2:27" x14ac:dyDescent="0.25">
      <c r="B30" s="209">
        <v>58</v>
      </c>
      <c r="C30" s="210" t="s">
        <v>407</v>
      </c>
      <c r="D30" s="211" t="s">
        <v>408</v>
      </c>
      <c r="E30" s="212" t="s">
        <v>410</v>
      </c>
      <c r="F30" s="213"/>
      <c r="G30" s="214"/>
      <c r="H30" s="189"/>
      <c r="I30" s="215">
        <f>M30+O30+Q30+S30+U30+W30+Y30+AA30</f>
        <v>14</v>
      </c>
      <c r="J30" s="216">
        <f>_xlfn.RANK.EQ(I30,$I$6:$I$306)</f>
        <v>23</v>
      </c>
      <c r="K30" s="189"/>
      <c r="L30" s="202" t="str">
        <f>_xlfn.XLOOKUP($B30,'01-KMC'!$C$12:$C$106,'01-KMC'!$B$12:$B$106,"---")</f>
        <v>---</v>
      </c>
      <c r="M30" s="203" t="str">
        <f>_xlfn.XLOOKUP($B30,'01-KMC'!$C$12:$C$106,'01-KMC'!$I$12:$I$106,"0")</f>
        <v>0</v>
      </c>
      <c r="N30" s="202">
        <f>_xlfn.XLOOKUP($B30,'02-HKO'!$C$12:$C$106,'02-HKO'!$B$12:$B$106,"---")</f>
        <v>5</v>
      </c>
      <c r="O30" s="204">
        <f>_xlfn.XLOOKUP($B30,'02-HKO'!$C$12:$C$106,'02-HKO'!$I$12:$I$106,0)</f>
        <v>14</v>
      </c>
      <c r="P30" s="202" t="str">
        <f>_xlfn.XLOOKUP($B30,'03-ŠCJ'!$C$12:$C$106,'03-ŠCJ'!$B$12:$B$106,"---")</f>
        <v>---</v>
      </c>
      <c r="Q30" s="204">
        <f>_xlfn.XLOOKUP($B30,'03-ŠCJ'!$C$12:$C$106,'03-ŠCJ'!$I$12:$I$106,0)</f>
        <v>0</v>
      </c>
      <c r="R30" s="217"/>
      <c r="S30" s="218"/>
      <c r="T30" s="219"/>
      <c r="U30" s="220"/>
      <c r="V30" s="217"/>
      <c r="W30" s="218"/>
      <c r="X30" s="219"/>
      <c r="Y30" s="220"/>
      <c r="Z30" s="217"/>
      <c r="AA30" s="218"/>
    </row>
    <row r="31" spans="2:27" x14ac:dyDescent="0.25">
      <c r="B31" s="209">
        <v>59</v>
      </c>
      <c r="C31" s="210" t="s">
        <v>409</v>
      </c>
      <c r="D31" s="211" t="s">
        <v>305</v>
      </c>
      <c r="E31" s="212" t="s">
        <v>411</v>
      </c>
      <c r="F31" s="213"/>
      <c r="G31" s="214"/>
      <c r="H31" s="189"/>
      <c r="I31" s="215">
        <f>M31+O31+Q31+S31+U31+W31+Y31+AA31</f>
        <v>14</v>
      </c>
      <c r="J31" s="216">
        <f>_xlfn.RANK.EQ(I31,$I$6:$I$306)</f>
        <v>23</v>
      </c>
      <c r="K31" s="189"/>
      <c r="L31" s="202" t="str">
        <f>_xlfn.XLOOKUP($B31,'01-KMC'!$C$12:$C$106,'01-KMC'!$B$12:$B$106,"---")</f>
        <v>---</v>
      </c>
      <c r="M31" s="203" t="str">
        <f>_xlfn.XLOOKUP($B31,'01-KMC'!$C$12:$C$106,'01-KMC'!$I$12:$I$106,"0")</f>
        <v>0</v>
      </c>
      <c r="N31" s="202">
        <f>_xlfn.XLOOKUP($B31,'02-HKO'!$C$12:$C$106,'02-HKO'!$B$12:$B$106,"---")</f>
        <v>5</v>
      </c>
      <c r="O31" s="204">
        <f>_xlfn.XLOOKUP($B31,'02-HKO'!$C$12:$C$106,'02-HKO'!$I$12:$I$106,0)</f>
        <v>14</v>
      </c>
      <c r="P31" s="202" t="str">
        <f>_xlfn.XLOOKUP($B31,'03-ŠCJ'!$C$12:$C$106,'03-ŠCJ'!$B$12:$B$106,"---")</f>
        <v>---</v>
      </c>
      <c r="Q31" s="204">
        <f>_xlfn.XLOOKUP($B31,'03-ŠCJ'!$C$12:$C$106,'03-ŠCJ'!$I$12:$I$106,0)</f>
        <v>0</v>
      </c>
      <c r="R31" s="217"/>
      <c r="S31" s="218"/>
      <c r="T31" s="219"/>
      <c r="U31" s="220"/>
      <c r="V31" s="217"/>
      <c r="W31" s="218"/>
      <c r="X31" s="219"/>
      <c r="Y31" s="220"/>
      <c r="Z31" s="217"/>
      <c r="AA31" s="218"/>
    </row>
    <row r="32" spans="2:27" x14ac:dyDescent="0.25">
      <c r="B32" s="209">
        <v>60</v>
      </c>
      <c r="C32" s="210" t="s">
        <v>416</v>
      </c>
      <c r="D32" s="211" t="s">
        <v>417</v>
      </c>
      <c r="E32" s="212" t="s">
        <v>418</v>
      </c>
      <c r="F32" s="213"/>
      <c r="G32" s="214"/>
      <c r="H32" s="189"/>
      <c r="I32" s="215">
        <f>M32+O32+Q32+S32+U32+W32+Y32+AA32</f>
        <v>14</v>
      </c>
      <c r="J32" s="216">
        <f>_xlfn.RANK.EQ(I32,$I$6:$I$306)</f>
        <v>23</v>
      </c>
      <c r="K32" s="189"/>
      <c r="L32" s="202" t="str">
        <f>_xlfn.XLOOKUP($B32,'01-KMC'!$C$12:$C$106,'01-KMC'!$B$12:$B$106,"---")</f>
        <v>---</v>
      </c>
      <c r="M32" s="203" t="str">
        <f>_xlfn.XLOOKUP($B32,'01-KMC'!$C$12:$C$106,'01-KMC'!$I$12:$I$106,"0")</f>
        <v>0</v>
      </c>
      <c r="N32" s="202">
        <f>_xlfn.XLOOKUP($B32,'02-HKO'!$C$12:$C$106,'02-HKO'!$B$12:$B$106,"---")</f>
        <v>5</v>
      </c>
      <c r="O32" s="204">
        <f>_xlfn.XLOOKUP($B32,'02-HKO'!$C$12:$C$106,'02-HKO'!$I$12:$I$106,0)</f>
        <v>14</v>
      </c>
      <c r="P32" s="202" t="str">
        <f>_xlfn.XLOOKUP($B32,'03-ŠCJ'!$C$12:$C$106,'03-ŠCJ'!$B$12:$B$106,"---")</f>
        <v>---</v>
      </c>
      <c r="Q32" s="204">
        <f>_xlfn.XLOOKUP($B32,'03-ŠCJ'!$C$12:$C$106,'03-ŠCJ'!$I$12:$I$106,0)</f>
        <v>0</v>
      </c>
      <c r="R32" s="217"/>
      <c r="S32" s="218"/>
      <c r="T32" s="219"/>
      <c r="U32" s="220"/>
      <c r="V32" s="217"/>
      <c r="W32" s="218"/>
      <c r="X32" s="219"/>
      <c r="Y32" s="220"/>
      <c r="Z32" s="217"/>
      <c r="AA32" s="218"/>
    </row>
    <row r="33" spans="2:27" x14ac:dyDescent="0.25">
      <c r="B33" s="209">
        <v>31</v>
      </c>
      <c r="C33" s="210" t="s">
        <v>320</v>
      </c>
      <c r="D33" s="211" t="s">
        <v>348</v>
      </c>
      <c r="E33" s="212"/>
      <c r="F33" s="213"/>
      <c r="G33" s="214"/>
      <c r="H33" s="189"/>
      <c r="I33" s="215">
        <f>M33+O33+Q33+S33+U33+W33+Y33+AA33</f>
        <v>12</v>
      </c>
      <c r="J33" s="216">
        <f>_xlfn.RANK.EQ(I33,$I$6:$I$306)</f>
        <v>28</v>
      </c>
      <c r="K33" s="189"/>
      <c r="L33" s="202">
        <f>_xlfn.XLOOKUP($B33,'01-KMC'!$C$12:$C$106,'01-KMC'!$B$12:$B$106,"---")</f>
        <v>11</v>
      </c>
      <c r="M33" s="203">
        <f>_xlfn.XLOOKUP($B33,'01-KMC'!$C$12:$C$106,'01-KMC'!$I$12:$I$106,"0")</f>
        <v>5</v>
      </c>
      <c r="N33" s="202">
        <f>_xlfn.XLOOKUP($B33,'02-HKO'!$C$12:$C$106,'02-HKO'!$B$12:$B$106,"---")</f>
        <v>10</v>
      </c>
      <c r="O33" s="204">
        <f>_xlfn.XLOOKUP($B33,'02-HKO'!$C$12:$C$106,'02-HKO'!$I$12:$I$106,0)</f>
        <v>7</v>
      </c>
      <c r="P33" s="202" t="str">
        <f>_xlfn.XLOOKUP($B33,'03-ŠCJ'!$C$12:$C$106,'03-ŠCJ'!$B$12:$B$106,"---")</f>
        <v>---</v>
      </c>
      <c r="Q33" s="204">
        <f>_xlfn.XLOOKUP($B33,'03-ŠCJ'!$C$12:$C$106,'03-ŠCJ'!$I$12:$I$106,0)</f>
        <v>0</v>
      </c>
      <c r="R33" s="217"/>
      <c r="S33" s="218"/>
      <c r="T33" s="219"/>
      <c r="U33" s="220"/>
      <c r="V33" s="217"/>
      <c r="W33" s="218"/>
      <c r="X33" s="219"/>
      <c r="Y33" s="220"/>
      <c r="Z33" s="217"/>
      <c r="AA33" s="218"/>
    </row>
    <row r="34" spans="2:27" x14ac:dyDescent="0.25">
      <c r="B34" s="209">
        <v>17</v>
      </c>
      <c r="C34" s="210" t="s">
        <v>318</v>
      </c>
      <c r="D34" s="211" t="s">
        <v>340</v>
      </c>
      <c r="E34" s="212"/>
      <c r="F34" s="213"/>
      <c r="G34" s="214"/>
      <c r="H34" s="189"/>
      <c r="I34" s="215">
        <f>M34+O34+Q34+S34+U34+W34+Y34+AA34</f>
        <v>11</v>
      </c>
      <c r="J34" s="216">
        <f>_xlfn.RANK.EQ(I34,$I$6:$I$306)</f>
        <v>29</v>
      </c>
      <c r="K34" s="189"/>
      <c r="L34" s="202">
        <f>_xlfn.XLOOKUP($B34,'01-KMC'!$C$12:$C$106,'01-KMC'!$B$12:$B$106,"---")</f>
        <v>6</v>
      </c>
      <c r="M34" s="203">
        <f>_xlfn.XLOOKUP($B34,'01-KMC'!$C$12:$C$106,'01-KMC'!$I$12:$I$106,"0")</f>
        <v>11</v>
      </c>
      <c r="N34" s="202" t="str">
        <f>_xlfn.XLOOKUP($B34,'02-HKO'!$C$12:$C$106,'02-HKO'!$B$12:$B$106,"---")</f>
        <v>---</v>
      </c>
      <c r="O34" s="204">
        <f>_xlfn.XLOOKUP($B34,'02-HKO'!$C$12:$C$106,'02-HKO'!$I$12:$I$106,0)</f>
        <v>0</v>
      </c>
      <c r="P34" s="202" t="str">
        <f>_xlfn.XLOOKUP($B34,'03-ŠCJ'!$C$12:$C$106,'03-ŠCJ'!$B$12:$B$106,"---")</f>
        <v>---</v>
      </c>
      <c r="Q34" s="204">
        <f>_xlfn.XLOOKUP($B34,'03-ŠCJ'!$C$12:$C$106,'03-ŠCJ'!$I$12:$I$106,0)</f>
        <v>0</v>
      </c>
      <c r="R34" s="217"/>
      <c r="S34" s="218"/>
      <c r="T34" s="219"/>
      <c r="U34" s="220"/>
      <c r="V34" s="217"/>
      <c r="W34" s="218"/>
      <c r="X34" s="219"/>
      <c r="Y34" s="220"/>
      <c r="Z34" s="217"/>
      <c r="AA34" s="218"/>
    </row>
    <row r="35" spans="2:27" x14ac:dyDescent="0.25">
      <c r="B35" s="209">
        <v>18</v>
      </c>
      <c r="C35" s="210" t="s">
        <v>343</v>
      </c>
      <c r="D35" s="211" t="s">
        <v>344</v>
      </c>
      <c r="E35" s="212"/>
      <c r="F35" s="213"/>
      <c r="G35" s="214"/>
      <c r="H35" s="189"/>
      <c r="I35" s="215">
        <f>M35+O35+Q35+S35+U35+W35+Y35+AA35</f>
        <v>11</v>
      </c>
      <c r="J35" s="216">
        <f>_xlfn.RANK.EQ(I35,$I$6:$I$306)</f>
        <v>29</v>
      </c>
      <c r="K35" s="189"/>
      <c r="L35" s="202">
        <f>_xlfn.XLOOKUP($B35,'01-KMC'!$C$12:$C$106,'01-KMC'!$B$12:$B$106,"---")</f>
        <v>6</v>
      </c>
      <c r="M35" s="203">
        <f>_xlfn.XLOOKUP($B35,'01-KMC'!$C$12:$C$106,'01-KMC'!$I$12:$I$106,"0")</f>
        <v>11</v>
      </c>
      <c r="N35" s="202" t="str">
        <f>_xlfn.XLOOKUP($B35,'02-HKO'!$C$12:$C$106,'02-HKO'!$B$12:$B$106,"---")</f>
        <v>---</v>
      </c>
      <c r="O35" s="204">
        <f>_xlfn.XLOOKUP($B35,'02-HKO'!$C$12:$C$106,'02-HKO'!$I$12:$I$106,0)</f>
        <v>0</v>
      </c>
      <c r="P35" s="202" t="str">
        <f>_xlfn.XLOOKUP($B35,'03-ŠCJ'!$C$12:$C$106,'03-ŠCJ'!$B$12:$B$106,"---")</f>
        <v>---</v>
      </c>
      <c r="Q35" s="204">
        <f>_xlfn.XLOOKUP($B35,'03-ŠCJ'!$C$12:$C$106,'03-ŠCJ'!$I$12:$I$106,0)</f>
        <v>0</v>
      </c>
      <c r="R35" s="217"/>
      <c r="S35" s="218"/>
      <c r="T35" s="219"/>
      <c r="U35" s="220"/>
      <c r="V35" s="217"/>
      <c r="W35" s="218"/>
      <c r="X35" s="219"/>
      <c r="Y35" s="220"/>
      <c r="Z35" s="217"/>
      <c r="AA35" s="218"/>
    </row>
    <row r="36" spans="2:27" x14ac:dyDescent="0.25">
      <c r="B36" s="209">
        <v>61</v>
      </c>
      <c r="C36" s="210" t="s">
        <v>327</v>
      </c>
      <c r="D36" s="211" t="s">
        <v>331</v>
      </c>
      <c r="E36" s="212"/>
      <c r="F36" s="213"/>
      <c r="G36" s="214"/>
      <c r="H36" s="189"/>
      <c r="I36" s="215">
        <f>M36+O36+Q36+S36+U36+W36+Y36+AA36</f>
        <v>11</v>
      </c>
      <c r="J36" s="216">
        <f>_xlfn.RANK.EQ(I36,$I$6:$I$306)</f>
        <v>29</v>
      </c>
      <c r="K36" s="189"/>
      <c r="L36" s="202" t="str">
        <f>_xlfn.XLOOKUP($B36,'01-KMC'!$C$12:$C$106,'01-KMC'!$B$12:$B$106,"---")</f>
        <v>---</v>
      </c>
      <c r="M36" s="203" t="str">
        <f>_xlfn.XLOOKUP($B36,'01-KMC'!$C$12:$C$106,'01-KMC'!$I$12:$I$106,"0")</f>
        <v>0</v>
      </c>
      <c r="N36" s="202">
        <f>_xlfn.XLOOKUP($B36,'02-HKO'!$C$12:$C$106,'02-HKO'!$B$12:$B$106,"---")</f>
        <v>7</v>
      </c>
      <c r="O36" s="204">
        <f>_xlfn.XLOOKUP($B36,'02-HKO'!$C$12:$C$106,'02-HKO'!$I$12:$I$106,0)</f>
        <v>11</v>
      </c>
      <c r="P36" s="202" t="str">
        <f>_xlfn.XLOOKUP($B36,'03-ŠCJ'!$C$12:$C$106,'03-ŠCJ'!$B$12:$B$106,"---")</f>
        <v>---</v>
      </c>
      <c r="Q36" s="204">
        <f>_xlfn.XLOOKUP($B36,'03-ŠCJ'!$C$12:$C$106,'03-ŠCJ'!$I$12:$I$106,0)</f>
        <v>0</v>
      </c>
      <c r="R36" s="217"/>
      <c r="S36" s="218"/>
      <c r="T36" s="219"/>
      <c r="U36" s="220"/>
      <c r="V36" s="217"/>
      <c r="W36" s="218"/>
      <c r="X36" s="219"/>
      <c r="Y36" s="220"/>
      <c r="Z36" s="217"/>
      <c r="AA36" s="218"/>
    </row>
    <row r="37" spans="2:27" x14ac:dyDescent="0.25">
      <c r="B37" s="209">
        <v>62</v>
      </c>
      <c r="C37" s="210" t="s">
        <v>328</v>
      </c>
      <c r="D37" s="211" t="s">
        <v>342</v>
      </c>
      <c r="E37" s="212"/>
      <c r="F37" s="213"/>
      <c r="G37" s="214"/>
      <c r="H37" s="189"/>
      <c r="I37" s="215">
        <f>M37+O37+Q37+S37+U37+W37+Y37+AA37</f>
        <v>11</v>
      </c>
      <c r="J37" s="216">
        <f>_xlfn.RANK.EQ(I37,$I$6:$I$306)</f>
        <v>29</v>
      </c>
      <c r="K37" s="189"/>
      <c r="L37" s="202" t="str">
        <f>_xlfn.XLOOKUP($B37,'01-KMC'!$C$12:$C$106,'01-KMC'!$B$12:$B$106,"---")</f>
        <v>---</v>
      </c>
      <c r="M37" s="203" t="str">
        <f>_xlfn.XLOOKUP($B37,'01-KMC'!$C$12:$C$106,'01-KMC'!$I$12:$I$106,"0")</f>
        <v>0</v>
      </c>
      <c r="N37" s="202">
        <f>_xlfn.XLOOKUP($B37,'02-HKO'!$C$12:$C$106,'02-HKO'!$B$12:$B$106,"---")</f>
        <v>7</v>
      </c>
      <c r="O37" s="204">
        <f>_xlfn.XLOOKUP($B37,'02-HKO'!$C$12:$C$106,'02-HKO'!$I$12:$I$106,0)</f>
        <v>11</v>
      </c>
      <c r="P37" s="202" t="str">
        <f>_xlfn.XLOOKUP($B37,'03-ŠCJ'!$C$12:$C$106,'03-ŠCJ'!$B$12:$B$106,"---")</f>
        <v>---</v>
      </c>
      <c r="Q37" s="204">
        <f>_xlfn.XLOOKUP($B37,'03-ŠCJ'!$C$12:$C$106,'03-ŠCJ'!$I$12:$I$106,0)</f>
        <v>0</v>
      </c>
      <c r="R37" s="217"/>
      <c r="S37" s="218"/>
      <c r="T37" s="219"/>
      <c r="U37" s="220"/>
      <c r="V37" s="217"/>
      <c r="W37" s="218"/>
      <c r="X37" s="219"/>
      <c r="Y37" s="220"/>
      <c r="Z37" s="217"/>
      <c r="AA37" s="218"/>
    </row>
    <row r="38" spans="2:27" x14ac:dyDescent="0.25">
      <c r="B38" s="209">
        <v>63</v>
      </c>
      <c r="C38" s="210" t="s">
        <v>332</v>
      </c>
      <c r="D38" s="211" t="s">
        <v>323</v>
      </c>
      <c r="E38" s="212"/>
      <c r="F38" s="213"/>
      <c r="G38" s="214"/>
      <c r="H38" s="189"/>
      <c r="I38" s="215">
        <f>M38+O38+Q38+S38+U38+W38+Y38+AA38</f>
        <v>11</v>
      </c>
      <c r="J38" s="216">
        <f>_xlfn.RANK.EQ(I38,$I$6:$I$306)</f>
        <v>29</v>
      </c>
      <c r="K38" s="189"/>
      <c r="L38" s="202" t="str">
        <f>_xlfn.XLOOKUP($B38,'01-KMC'!$C$12:$C$106,'01-KMC'!$B$12:$B$106,"---")</f>
        <v>---</v>
      </c>
      <c r="M38" s="203" t="str">
        <f>_xlfn.XLOOKUP($B38,'01-KMC'!$C$12:$C$106,'01-KMC'!$I$12:$I$106,"0")</f>
        <v>0</v>
      </c>
      <c r="N38" s="202">
        <f>_xlfn.XLOOKUP($B38,'02-HKO'!$C$12:$C$106,'02-HKO'!$B$12:$B$106,"---")</f>
        <v>8</v>
      </c>
      <c r="O38" s="204">
        <f>_xlfn.XLOOKUP($B38,'02-HKO'!$C$12:$C$106,'02-HKO'!$I$12:$I$106,0)</f>
        <v>11</v>
      </c>
      <c r="P38" s="202" t="str">
        <f>_xlfn.XLOOKUP($B38,'03-ŠCJ'!$C$12:$C$106,'03-ŠCJ'!$B$12:$B$106,"---")</f>
        <v>---</v>
      </c>
      <c r="Q38" s="204">
        <f>_xlfn.XLOOKUP($B38,'03-ŠCJ'!$C$12:$C$106,'03-ŠCJ'!$I$12:$I$106,0)</f>
        <v>0</v>
      </c>
      <c r="R38" s="217"/>
      <c r="S38" s="218"/>
      <c r="T38" s="219"/>
      <c r="U38" s="220"/>
      <c r="V38" s="217"/>
      <c r="W38" s="218"/>
      <c r="X38" s="219"/>
      <c r="Y38" s="220"/>
      <c r="Z38" s="217"/>
      <c r="AA38" s="218"/>
    </row>
    <row r="39" spans="2:27" x14ac:dyDescent="0.25">
      <c r="B39" s="209">
        <v>64</v>
      </c>
      <c r="C39" s="210" t="s">
        <v>332</v>
      </c>
      <c r="D39" s="211" t="s">
        <v>348</v>
      </c>
      <c r="E39" s="212"/>
      <c r="F39" s="213"/>
      <c r="G39" s="214"/>
      <c r="H39" s="189"/>
      <c r="I39" s="215">
        <f>M39+O39+Q39+S39+U39+W39+Y39+AA39</f>
        <v>11</v>
      </c>
      <c r="J39" s="216">
        <f>_xlfn.RANK.EQ(I39,$I$6:$I$306)</f>
        <v>29</v>
      </c>
      <c r="K39" s="189"/>
      <c r="L39" s="202" t="str">
        <f>_xlfn.XLOOKUP($B39,'01-KMC'!$C$12:$C$106,'01-KMC'!$B$12:$B$106,"---")</f>
        <v>---</v>
      </c>
      <c r="M39" s="203" t="str">
        <f>_xlfn.XLOOKUP($B39,'01-KMC'!$C$12:$C$106,'01-KMC'!$I$12:$I$106,"0")</f>
        <v>0</v>
      </c>
      <c r="N39" s="202">
        <f>_xlfn.XLOOKUP($B39,'02-HKO'!$C$12:$C$106,'02-HKO'!$B$12:$B$106,"---")</f>
        <v>8</v>
      </c>
      <c r="O39" s="204">
        <f>_xlfn.XLOOKUP($B39,'02-HKO'!$C$12:$C$106,'02-HKO'!$I$12:$I$106,0)</f>
        <v>11</v>
      </c>
      <c r="P39" s="202" t="str">
        <f>_xlfn.XLOOKUP($B39,'03-ŠCJ'!$C$12:$C$106,'03-ŠCJ'!$B$12:$B$106,"---")</f>
        <v>---</v>
      </c>
      <c r="Q39" s="204">
        <f>_xlfn.XLOOKUP($B39,'03-ŠCJ'!$C$12:$C$106,'03-ŠCJ'!$I$12:$I$106,0)</f>
        <v>0</v>
      </c>
      <c r="R39" s="217"/>
      <c r="S39" s="218"/>
      <c r="T39" s="219"/>
      <c r="U39" s="220"/>
      <c r="V39" s="217"/>
      <c r="W39" s="218"/>
      <c r="X39" s="219"/>
      <c r="Y39" s="220"/>
      <c r="Z39" s="217"/>
      <c r="AA39" s="218"/>
    </row>
    <row r="40" spans="2:27" x14ac:dyDescent="0.25">
      <c r="B40" s="209">
        <v>19</v>
      </c>
      <c r="C40" s="210" t="s">
        <v>345</v>
      </c>
      <c r="D40" s="211" t="s">
        <v>312</v>
      </c>
      <c r="E40" s="212"/>
      <c r="F40" s="213"/>
      <c r="G40" s="214"/>
      <c r="H40" s="189"/>
      <c r="I40" s="215">
        <f>M40+O40+Q40+S40+U40+W40+Y40+AA40</f>
        <v>8</v>
      </c>
      <c r="J40" s="216">
        <f>_xlfn.RANK.EQ(I40,$I$6:$I$306)</f>
        <v>35</v>
      </c>
      <c r="K40" s="189"/>
      <c r="L40" s="202">
        <f>_xlfn.XLOOKUP($B40,'01-KMC'!$C$12:$C$106,'01-KMC'!$B$12:$B$106,"---")</f>
        <v>7</v>
      </c>
      <c r="M40" s="203">
        <f>_xlfn.XLOOKUP($B40,'01-KMC'!$C$12:$C$106,'01-KMC'!$I$12:$I$106,"0")</f>
        <v>8</v>
      </c>
      <c r="N40" s="202" t="str">
        <f>_xlfn.XLOOKUP($B40,'02-HKO'!$C$12:$C$106,'02-HKO'!$B$12:$B$106,"---")</f>
        <v>---</v>
      </c>
      <c r="O40" s="204">
        <f>_xlfn.XLOOKUP($B40,'02-HKO'!$C$12:$C$106,'02-HKO'!$I$12:$I$106,0)</f>
        <v>0</v>
      </c>
      <c r="P40" s="202" t="str">
        <f>_xlfn.XLOOKUP($B40,'03-ŠCJ'!$C$12:$C$106,'03-ŠCJ'!$B$12:$B$106,"---")</f>
        <v>---</v>
      </c>
      <c r="Q40" s="204">
        <f>_xlfn.XLOOKUP($B40,'03-ŠCJ'!$C$12:$C$106,'03-ŠCJ'!$I$12:$I$106,0)</f>
        <v>0</v>
      </c>
      <c r="R40" s="217"/>
      <c r="S40" s="218"/>
      <c r="T40" s="219"/>
      <c r="U40" s="220"/>
      <c r="V40" s="217"/>
      <c r="W40" s="218"/>
      <c r="X40" s="219"/>
      <c r="Y40" s="220"/>
      <c r="Z40" s="217"/>
      <c r="AA40" s="218"/>
    </row>
    <row r="41" spans="2:27" x14ac:dyDescent="0.25">
      <c r="B41" s="209">
        <v>20</v>
      </c>
      <c r="C41" s="210" t="s">
        <v>346</v>
      </c>
      <c r="D41" s="211" t="s">
        <v>347</v>
      </c>
      <c r="E41" s="212"/>
      <c r="F41" s="213"/>
      <c r="G41" s="214"/>
      <c r="H41" s="189"/>
      <c r="I41" s="215">
        <f>M41+O41+Q41+S41+U41+W41+Y41+AA41</f>
        <v>8</v>
      </c>
      <c r="J41" s="216">
        <f>_xlfn.RANK.EQ(I41,$I$6:$I$306)</f>
        <v>35</v>
      </c>
      <c r="K41" s="189"/>
      <c r="L41" s="202">
        <f>_xlfn.XLOOKUP($B41,'01-KMC'!$C$12:$C$106,'01-KMC'!$B$12:$B$106,"---")</f>
        <v>7</v>
      </c>
      <c r="M41" s="203">
        <f>_xlfn.XLOOKUP($B41,'01-KMC'!$C$12:$C$106,'01-KMC'!$I$12:$I$106,"0")</f>
        <v>8</v>
      </c>
      <c r="N41" s="202" t="str">
        <f>_xlfn.XLOOKUP($B41,'02-HKO'!$C$12:$C$106,'02-HKO'!$B$12:$B$106,"---")</f>
        <v>---</v>
      </c>
      <c r="O41" s="204">
        <f>_xlfn.XLOOKUP($B41,'02-HKO'!$C$12:$C$106,'02-HKO'!$I$12:$I$106,0)</f>
        <v>0</v>
      </c>
      <c r="P41" s="202" t="str">
        <f>_xlfn.XLOOKUP($B41,'03-ŠCJ'!$C$12:$C$106,'03-ŠCJ'!$B$12:$B$106,"---")</f>
        <v>---</v>
      </c>
      <c r="Q41" s="204">
        <f>_xlfn.XLOOKUP($B41,'03-ŠCJ'!$C$12:$C$106,'03-ŠCJ'!$I$12:$I$106,0)</f>
        <v>0</v>
      </c>
      <c r="R41" s="217"/>
      <c r="S41" s="218"/>
      <c r="T41" s="219"/>
      <c r="U41" s="220"/>
      <c r="V41" s="217"/>
      <c r="W41" s="218"/>
      <c r="X41" s="219"/>
      <c r="Y41" s="220"/>
      <c r="Z41" s="217"/>
      <c r="AA41" s="218"/>
    </row>
    <row r="42" spans="2:27" x14ac:dyDescent="0.25">
      <c r="B42" s="209">
        <v>21</v>
      </c>
      <c r="C42" s="210"/>
      <c r="D42" s="211" t="s">
        <v>348</v>
      </c>
      <c r="E42" s="212"/>
      <c r="F42" s="213"/>
      <c r="G42" s="214"/>
      <c r="H42" s="189"/>
      <c r="I42" s="215">
        <f>M42+O42+Q42+S42+U42+W42+Y42+AA42</f>
        <v>8</v>
      </c>
      <c r="J42" s="216">
        <f>_xlfn.RANK.EQ(I42,$I$6:$I$306)</f>
        <v>35</v>
      </c>
      <c r="K42" s="189"/>
      <c r="L42" s="202">
        <f>_xlfn.XLOOKUP($B42,'01-KMC'!$C$12:$C$106,'01-KMC'!$B$12:$B$106,"---")</f>
        <v>7</v>
      </c>
      <c r="M42" s="203">
        <f>_xlfn.XLOOKUP($B42,'01-KMC'!$C$12:$C$106,'01-KMC'!$I$12:$I$106,"0")</f>
        <v>8</v>
      </c>
      <c r="N42" s="202" t="str">
        <f>_xlfn.XLOOKUP($B42,'02-HKO'!$C$12:$C$106,'02-HKO'!$B$12:$B$106,"---")</f>
        <v>---</v>
      </c>
      <c r="O42" s="204">
        <f>_xlfn.XLOOKUP($B42,'02-HKO'!$C$12:$C$106,'02-HKO'!$I$12:$I$106,0)</f>
        <v>0</v>
      </c>
      <c r="P42" s="202" t="str">
        <f>_xlfn.XLOOKUP($B42,'03-ŠCJ'!$C$12:$C$106,'03-ŠCJ'!$B$12:$B$106,"---")</f>
        <v>---</v>
      </c>
      <c r="Q42" s="204">
        <f>_xlfn.XLOOKUP($B42,'03-ŠCJ'!$C$12:$C$106,'03-ŠCJ'!$I$12:$I$106,0)</f>
        <v>0</v>
      </c>
      <c r="R42" s="217"/>
      <c r="S42" s="218"/>
      <c r="T42" s="219"/>
      <c r="U42" s="220"/>
      <c r="V42" s="217"/>
      <c r="W42" s="218"/>
      <c r="X42" s="219"/>
      <c r="Y42" s="220"/>
      <c r="Z42" s="217"/>
      <c r="AA42" s="218"/>
    </row>
    <row r="43" spans="2:27" x14ac:dyDescent="0.25">
      <c r="B43" s="209">
        <v>24</v>
      </c>
      <c r="C43" s="210" t="s">
        <v>351</v>
      </c>
      <c r="D43" s="211" t="s">
        <v>352</v>
      </c>
      <c r="E43" s="212"/>
      <c r="F43" s="213"/>
      <c r="G43" s="214"/>
      <c r="H43" s="189"/>
      <c r="I43" s="215">
        <f>M43+O43+Q43+S43+U43+W43+Y43+AA43</f>
        <v>8</v>
      </c>
      <c r="J43" s="216">
        <f>_xlfn.RANK.EQ(I43,$I$6:$I$306)</f>
        <v>35</v>
      </c>
      <c r="K43" s="189"/>
      <c r="L43" s="202">
        <f>_xlfn.XLOOKUP($B43,'01-KMC'!$C$12:$C$106,'01-KMC'!$B$12:$B$106,"---")</f>
        <v>8</v>
      </c>
      <c r="M43" s="203">
        <f>_xlfn.XLOOKUP($B43,'01-KMC'!$C$12:$C$106,'01-KMC'!$I$12:$I$106,"0")</f>
        <v>8</v>
      </c>
      <c r="N43" s="202" t="str">
        <f>_xlfn.XLOOKUP($B43,'02-HKO'!$C$12:$C$106,'02-HKO'!$B$12:$B$106,"---")</f>
        <v>---</v>
      </c>
      <c r="O43" s="204">
        <f>_xlfn.XLOOKUP($B43,'02-HKO'!$C$12:$C$106,'02-HKO'!$I$12:$I$106,0)</f>
        <v>0</v>
      </c>
      <c r="P43" s="202" t="str">
        <f>_xlfn.XLOOKUP($B43,'03-ŠCJ'!$C$12:$C$106,'03-ŠCJ'!$B$12:$B$106,"---")</f>
        <v>---</v>
      </c>
      <c r="Q43" s="204">
        <f>_xlfn.XLOOKUP($B43,'03-ŠCJ'!$C$12:$C$106,'03-ŠCJ'!$I$12:$I$106,0)</f>
        <v>0</v>
      </c>
      <c r="R43" s="217"/>
      <c r="S43" s="218"/>
      <c r="T43" s="219"/>
      <c r="U43" s="220"/>
      <c r="V43" s="217"/>
      <c r="W43" s="218"/>
      <c r="X43" s="219"/>
      <c r="Y43" s="220"/>
      <c r="Z43" s="217"/>
      <c r="AA43" s="218"/>
    </row>
    <row r="44" spans="2:27" x14ac:dyDescent="0.25">
      <c r="B44" s="209">
        <v>33</v>
      </c>
      <c r="C44" s="210" t="s">
        <v>327</v>
      </c>
      <c r="D44" s="211" t="s">
        <v>365</v>
      </c>
      <c r="E44" s="212"/>
      <c r="F44" s="213"/>
      <c r="G44" s="214"/>
      <c r="H44" s="189"/>
      <c r="I44" s="215">
        <f>M44+O44+Q44+S44+U44+W44+Y44+AA44</f>
        <v>8</v>
      </c>
      <c r="J44" s="216">
        <f>_xlfn.RANK.EQ(I44,$I$6:$I$306)</f>
        <v>35</v>
      </c>
      <c r="K44" s="189"/>
      <c r="L44" s="202">
        <f>_xlfn.XLOOKUP($B44,'01-KMC'!$C$12:$C$106,'01-KMC'!$B$12:$B$106,"---")</f>
        <v>11</v>
      </c>
      <c r="M44" s="203">
        <f>_xlfn.XLOOKUP($B44,'01-KMC'!$C$12:$C$106,'01-KMC'!$I$12:$I$106,"0")</f>
        <v>5</v>
      </c>
      <c r="N44" s="202">
        <f>_xlfn.XLOOKUP($B44,'02-HKO'!$C$12:$C$106,'02-HKO'!$B$12:$B$106,"---")</f>
        <v>21</v>
      </c>
      <c r="O44" s="204">
        <f>_xlfn.XLOOKUP($B44,'02-HKO'!$C$12:$C$106,'02-HKO'!$I$12:$I$106,0)</f>
        <v>3</v>
      </c>
      <c r="P44" s="202" t="str">
        <f>_xlfn.XLOOKUP($B44,'03-ŠCJ'!$C$12:$C$106,'03-ŠCJ'!$B$12:$B$106,"---")</f>
        <v>---</v>
      </c>
      <c r="Q44" s="204">
        <f>_xlfn.XLOOKUP($B44,'03-ŠCJ'!$C$12:$C$106,'03-ŠCJ'!$I$12:$I$106,0)</f>
        <v>0</v>
      </c>
      <c r="R44" s="217"/>
      <c r="S44" s="218"/>
      <c r="T44" s="219"/>
      <c r="U44" s="220"/>
      <c r="V44" s="217"/>
      <c r="W44" s="218"/>
      <c r="X44" s="219"/>
      <c r="Y44" s="220"/>
      <c r="Z44" s="217"/>
      <c r="AA44" s="218"/>
    </row>
    <row r="45" spans="2:27" x14ac:dyDescent="0.25">
      <c r="B45" s="209">
        <v>37</v>
      </c>
      <c r="C45" s="210" t="s">
        <v>370</v>
      </c>
      <c r="D45" s="211" t="s">
        <v>337</v>
      </c>
      <c r="E45" s="212"/>
      <c r="F45" s="213"/>
      <c r="G45" s="214"/>
      <c r="H45" s="189"/>
      <c r="I45" s="215">
        <f>M45+O45+Q45+S45+U45+W45+Y45+AA45</f>
        <v>7</v>
      </c>
      <c r="J45" s="216">
        <f>_xlfn.RANK.EQ(I45,$I$6:$I$306)</f>
        <v>40</v>
      </c>
      <c r="K45" s="189"/>
      <c r="L45" s="202">
        <f>_xlfn.XLOOKUP($B45,'01-KMC'!$C$12:$C$106,'01-KMC'!$B$12:$B$106,"---")</f>
        <v>13</v>
      </c>
      <c r="M45" s="203">
        <f>_xlfn.XLOOKUP($B45,'01-KMC'!$C$12:$C$106,'01-KMC'!$I$12:$I$106,"0")</f>
        <v>3</v>
      </c>
      <c r="N45" s="202">
        <f>_xlfn.XLOOKUP($B45,'02-HKO'!$C$12:$C$106,'02-HKO'!$B$12:$B$106,"---")</f>
        <v>16</v>
      </c>
      <c r="O45" s="204">
        <f>_xlfn.XLOOKUP($B45,'02-HKO'!$C$12:$C$106,'02-HKO'!$I$12:$I$106,0)</f>
        <v>4</v>
      </c>
      <c r="P45" s="202" t="str">
        <f>_xlfn.XLOOKUP($B45,'03-ŠCJ'!$C$12:$C$106,'03-ŠCJ'!$B$12:$B$106,"---")</f>
        <v>---</v>
      </c>
      <c r="Q45" s="204">
        <f>_xlfn.XLOOKUP($B45,'03-ŠCJ'!$C$12:$C$106,'03-ŠCJ'!$I$12:$I$106,0)</f>
        <v>0</v>
      </c>
      <c r="R45" s="217"/>
      <c r="S45" s="218"/>
      <c r="T45" s="219"/>
      <c r="U45" s="220"/>
      <c r="V45" s="217"/>
      <c r="W45" s="218"/>
      <c r="X45" s="219"/>
      <c r="Y45" s="220"/>
      <c r="Z45" s="217"/>
      <c r="AA45" s="218"/>
    </row>
    <row r="46" spans="2:27" x14ac:dyDescent="0.25">
      <c r="B46" s="209">
        <v>38</v>
      </c>
      <c r="C46" s="210" t="s">
        <v>371</v>
      </c>
      <c r="D46" s="211" t="s">
        <v>372</v>
      </c>
      <c r="E46" s="212"/>
      <c r="F46" s="213"/>
      <c r="G46" s="214"/>
      <c r="H46" s="189"/>
      <c r="I46" s="215">
        <f>M46+O46+Q46+S46+U46+W46+Y46+AA46</f>
        <v>7</v>
      </c>
      <c r="J46" s="216">
        <f>_xlfn.RANK.EQ(I46,$I$6:$I$306)</f>
        <v>40</v>
      </c>
      <c r="K46" s="189"/>
      <c r="L46" s="202">
        <f>_xlfn.XLOOKUP($B46,'01-KMC'!$C$12:$C$106,'01-KMC'!$B$12:$B$106,"---")</f>
        <v>13</v>
      </c>
      <c r="M46" s="203">
        <f>_xlfn.XLOOKUP($B46,'01-KMC'!$C$12:$C$106,'01-KMC'!$I$12:$I$106,"0")</f>
        <v>3</v>
      </c>
      <c r="N46" s="202">
        <f>_xlfn.XLOOKUP($B46,'02-HKO'!$C$12:$C$106,'02-HKO'!$B$12:$B$106,"---")</f>
        <v>16</v>
      </c>
      <c r="O46" s="204">
        <f>_xlfn.XLOOKUP($B46,'02-HKO'!$C$12:$C$106,'02-HKO'!$I$12:$I$106,0)</f>
        <v>4</v>
      </c>
      <c r="P46" s="202" t="str">
        <f>_xlfn.XLOOKUP($B46,'03-ŠCJ'!$C$12:$C$106,'03-ŠCJ'!$B$12:$B$106,"---")</f>
        <v>---</v>
      </c>
      <c r="Q46" s="204">
        <f>_xlfn.XLOOKUP($B46,'03-ŠCJ'!$C$12:$C$106,'03-ŠCJ'!$I$12:$I$106,0)</f>
        <v>0</v>
      </c>
      <c r="R46" s="217"/>
      <c r="S46" s="218"/>
      <c r="T46" s="219"/>
      <c r="U46" s="220"/>
      <c r="V46" s="217"/>
      <c r="W46" s="218"/>
      <c r="X46" s="219"/>
      <c r="Y46" s="220"/>
      <c r="Z46" s="217"/>
      <c r="AA46" s="218"/>
    </row>
    <row r="47" spans="2:27" x14ac:dyDescent="0.25">
      <c r="B47" s="209">
        <v>39</v>
      </c>
      <c r="C47" s="210" t="s">
        <v>373</v>
      </c>
      <c r="D47" s="211" t="s">
        <v>307</v>
      </c>
      <c r="E47" s="212"/>
      <c r="F47" s="213"/>
      <c r="G47" s="214"/>
      <c r="H47" s="189"/>
      <c r="I47" s="215">
        <f>M47+O47+Q47+S47+U47+W47+Y47+AA47</f>
        <v>7</v>
      </c>
      <c r="J47" s="216">
        <f>_xlfn.RANK.EQ(I47,$I$6:$I$306)</f>
        <v>40</v>
      </c>
      <c r="K47" s="189"/>
      <c r="L47" s="202">
        <f>_xlfn.XLOOKUP($B47,'01-KMC'!$C$12:$C$106,'01-KMC'!$B$12:$B$106,"---")</f>
        <v>13</v>
      </c>
      <c r="M47" s="203">
        <f>_xlfn.XLOOKUP($B47,'01-KMC'!$C$12:$C$106,'01-KMC'!$I$12:$I$106,"0")</f>
        <v>3</v>
      </c>
      <c r="N47" s="202">
        <f>_xlfn.XLOOKUP($B47,'02-HKO'!$C$12:$C$106,'02-HKO'!$B$12:$B$106,"---")</f>
        <v>16</v>
      </c>
      <c r="O47" s="204">
        <f>_xlfn.XLOOKUP($B47,'02-HKO'!$C$12:$C$106,'02-HKO'!$I$12:$I$106,0)</f>
        <v>4</v>
      </c>
      <c r="P47" s="202" t="str">
        <f>_xlfn.XLOOKUP($B47,'03-ŠCJ'!$C$12:$C$106,'03-ŠCJ'!$B$12:$B$106,"---")</f>
        <v>---</v>
      </c>
      <c r="Q47" s="204">
        <f>_xlfn.XLOOKUP($B47,'03-ŠCJ'!$C$12:$C$106,'03-ŠCJ'!$I$12:$I$106,0)</f>
        <v>0</v>
      </c>
      <c r="R47" s="217"/>
      <c r="S47" s="218"/>
      <c r="T47" s="219"/>
      <c r="U47" s="220"/>
      <c r="V47" s="217"/>
      <c r="W47" s="218"/>
      <c r="X47" s="219"/>
      <c r="Y47" s="220"/>
      <c r="Z47" s="217"/>
      <c r="AA47" s="218"/>
    </row>
    <row r="48" spans="2:27" x14ac:dyDescent="0.25">
      <c r="B48" s="209">
        <v>65</v>
      </c>
      <c r="C48" s="210" t="s">
        <v>402</v>
      </c>
      <c r="D48" s="211" t="s">
        <v>422</v>
      </c>
      <c r="E48" s="212"/>
      <c r="F48" s="213"/>
      <c r="G48" s="214"/>
      <c r="H48" s="189"/>
      <c r="I48" s="215">
        <f>M48+O48+Q48+S48+U48+W48+Y48+AA48</f>
        <v>7</v>
      </c>
      <c r="J48" s="216">
        <f>_xlfn.RANK.EQ(I48,$I$6:$I$306)</f>
        <v>40</v>
      </c>
      <c r="K48" s="189"/>
      <c r="L48" s="202" t="str">
        <f>_xlfn.XLOOKUP($B48,'01-KMC'!$C$12:$C$106,'01-KMC'!$B$12:$B$106,"---")</f>
        <v>---</v>
      </c>
      <c r="M48" s="203" t="str">
        <f>_xlfn.XLOOKUP($B48,'01-KMC'!$C$12:$C$106,'01-KMC'!$I$12:$I$106,"0")</f>
        <v>0</v>
      </c>
      <c r="N48" s="202">
        <f>_xlfn.XLOOKUP($B48,'02-HKO'!$C$12:$C$106,'02-HKO'!$B$12:$B$106,"---")</f>
        <v>9</v>
      </c>
      <c r="O48" s="204">
        <f>_xlfn.XLOOKUP($B48,'02-HKO'!$C$12:$C$106,'02-HKO'!$I$12:$I$106,0)</f>
        <v>7</v>
      </c>
      <c r="P48" s="202" t="str">
        <f>_xlfn.XLOOKUP($B48,'03-ŠCJ'!$C$12:$C$106,'03-ŠCJ'!$B$12:$B$106,"---")</f>
        <v>---</v>
      </c>
      <c r="Q48" s="204">
        <f>_xlfn.XLOOKUP($B48,'03-ŠCJ'!$C$12:$C$106,'03-ŠCJ'!$I$12:$I$106,0)</f>
        <v>0</v>
      </c>
      <c r="R48" s="217"/>
      <c r="S48" s="218"/>
      <c r="T48" s="219"/>
      <c r="U48" s="220"/>
      <c r="V48" s="217"/>
      <c r="W48" s="218"/>
      <c r="X48" s="219"/>
      <c r="Y48" s="220"/>
      <c r="Z48" s="217"/>
      <c r="AA48" s="218"/>
    </row>
    <row r="49" spans="2:27" x14ac:dyDescent="0.25">
      <c r="B49" s="209">
        <v>66</v>
      </c>
      <c r="C49" s="210" t="s">
        <v>328</v>
      </c>
      <c r="D49" s="211" t="s">
        <v>329</v>
      </c>
      <c r="E49" s="212"/>
      <c r="F49" s="213"/>
      <c r="G49" s="214"/>
      <c r="H49" s="189"/>
      <c r="I49" s="215">
        <f>M49+O49+Q49+S49+U49+W49+Y49+AA49</f>
        <v>7</v>
      </c>
      <c r="J49" s="216">
        <f>_xlfn.RANK.EQ(I49,$I$6:$I$306)</f>
        <v>40</v>
      </c>
      <c r="K49" s="189"/>
      <c r="L49" s="202" t="str">
        <f>_xlfn.XLOOKUP($B49,'01-KMC'!$C$12:$C$106,'01-KMC'!$B$12:$B$106,"---")</f>
        <v>---</v>
      </c>
      <c r="M49" s="203" t="str">
        <f>_xlfn.XLOOKUP($B49,'01-KMC'!$C$12:$C$106,'01-KMC'!$I$12:$I$106,"0")</f>
        <v>0</v>
      </c>
      <c r="N49" s="202">
        <f>_xlfn.XLOOKUP($B49,'02-HKO'!$C$12:$C$106,'02-HKO'!$B$12:$B$106,"---")</f>
        <v>10</v>
      </c>
      <c r="O49" s="204">
        <f>_xlfn.XLOOKUP($B49,'02-HKO'!$C$12:$C$106,'02-HKO'!$I$12:$I$106,0)</f>
        <v>7</v>
      </c>
      <c r="P49" s="202" t="str">
        <f>_xlfn.XLOOKUP($B49,'03-ŠCJ'!$C$12:$C$106,'03-ŠCJ'!$B$12:$B$106,"---")</f>
        <v>---</v>
      </c>
      <c r="Q49" s="204">
        <f>_xlfn.XLOOKUP($B49,'03-ŠCJ'!$C$12:$C$106,'03-ŠCJ'!$I$12:$I$106,0)</f>
        <v>0</v>
      </c>
      <c r="R49" s="217"/>
      <c r="S49" s="218"/>
      <c r="T49" s="219"/>
      <c r="U49" s="220"/>
      <c r="V49" s="217"/>
      <c r="W49" s="218"/>
      <c r="X49" s="219"/>
      <c r="Y49" s="220"/>
      <c r="Z49" s="217"/>
      <c r="AA49" s="218"/>
    </row>
    <row r="50" spans="2:27" x14ac:dyDescent="0.25">
      <c r="B50" s="209">
        <v>67</v>
      </c>
      <c r="C50" s="210" t="s">
        <v>423</v>
      </c>
      <c r="D50" s="211" t="s">
        <v>348</v>
      </c>
      <c r="E50" s="212"/>
      <c r="F50" s="213"/>
      <c r="G50" s="214"/>
      <c r="H50" s="189"/>
      <c r="I50" s="215">
        <f>M50+O50+Q50+S50+U50+W50+Y50+AA50</f>
        <v>7</v>
      </c>
      <c r="J50" s="216">
        <f>_xlfn.RANK.EQ(I50,$I$6:$I$306)</f>
        <v>40</v>
      </c>
      <c r="K50" s="189"/>
      <c r="L50" s="202" t="str">
        <f>_xlfn.XLOOKUP($B50,'01-KMC'!$C$12:$C$106,'01-KMC'!$B$12:$B$106,"---")</f>
        <v>---</v>
      </c>
      <c r="M50" s="203" t="str">
        <f>_xlfn.XLOOKUP($B50,'01-KMC'!$C$12:$C$106,'01-KMC'!$I$12:$I$106,"0")</f>
        <v>0</v>
      </c>
      <c r="N50" s="202">
        <f>_xlfn.XLOOKUP($B50,'02-HKO'!$C$12:$C$106,'02-HKO'!$B$12:$B$106,"---")</f>
        <v>10</v>
      </c>
      <c r="O50" s="204">
        <f>_xlfn.XLOOKUP($B50,'02-HKO'!$C$12:$C$106,'02-HKO'!$I$12:$I$106,0)</f>
        <v>7</v>
      </c>
      <c r="P50" s="202" t="str">
        <f>_xlfn.XLOOKUP($B50,'03-ŠCJ'!$C$12:$C$106,'03-ŠCJ'!$B$12:$B$106,"---")</f>
        <v>---</v>
      </c>
      <c r="Q50" s="204">
        <f>_xlfn.XLOOKUP($B50,'03-ŠCJ'!$C$12:$C$106,'03-ŠCJ'!$I$12:$I$106,0)</f>
        <v>0</v>
      </c>
      <c r="R50" s="217"/>
      <c r="S50" s="218"/>
      <c r="T50" s="219"/>
      <c r="U50" s="220"/>
      <c r="V50" s="217"/>
      <c r="W50" s="218"/>
      <c r="X50" s="219"/>
      <c r="Y50" s="220"/>
      <c r="Z50" s="217"/>
      <c r="AA50" s="218"/>
    </row>
    <row r="51" spans="2:27" x14ac:dyDescent="0.25">
      <c r="B51" s="209">
        <v>68</v>
      </c>
      <c r="C51" s="210" t="s">
        <v>424</v>
      </c>
      <c r="D51" s="211" t="s">
        <v>425</v>
      </c>
      <c r="E51" s="212"/>
      <c r="F51" s="213"/>
      <c r="G51" s="214"/>
      <c r="H51" s="189"/>
      <c r="I51" s="215">
        <f>M51+O51+Q51+S51+U51+W51+Y51+AA51</f>
        <v>7</v>
      </c>
      <c r="J51" s="216">
        <f>_xlfn.RANK.EQ(I51,$I$6:$I$306)</f>
        <v>40</v>
      </c>
      <c r="K51" s="189"/>
      <c r="L51" s="202" t="str">
        <f>_xlfn.XLOOKUP($B51,'01-KMC'!$C$12:$C$106,'01-KMC'!$B$12:$B$106,"---")</f>
        <v>---</v>
      </c>
      <c r="M51" s="203" t="str">
        <f>_xlfn.XLOOKUP($B51,'01-KMC'!$C$12:$C$106,'01-KMC'!$I$12:$I$106,"0")</f>
        <v>0</v>
      </c>
      <c r="N51" s="202">
        <f>_xlfn.XLOOKUP($B51,'02-HKO'!$C$12:$C$106,'02-HKO'!$B$12:$B$106,"---")</f>
        <v>12</v>
      </c>
      <c r="O51" s="204">
        <f>_xlfn.XLOOKUP($B51,'02-HKO'!$C$12:$C$106,'02-HKO'!$I$12:$I$106,0)</f>
        <v>7</v>
      </c>
      <c r="P51" s="202" t="str">
        <f>_xlfn.XLOOKUP($B51,'03-ŠCJ'!$C$12:$C$106,'03-ŠCJ'!$B$12:$B$106,"---")</f>
        <v>---</v>
      </c>
      <c r="Q51" s="204">
        <f>_xlfn.XLOOKUP($B51,'03-ŠCJ'!$C$12:$C$106,'03-ŠCJ'!$I$12:$I$106,0)</f>
        <v>0</v>
      </c>
      <c r="R51" s="217"/>
      <c r="S51" s="218"/>
      <c r="T51" s="219"/>
      <c r="U51" s="220"/>
      <c r="V51" s="217"/>
      <c r="W51" s="218"/>
      <c r="X51" s="219"/>
      <c r="Y51" s="220"/>
      <c r="Z51" s="217"/>
      <c r="AA51" s="218"/>
    </row>
    <row r="52" spans="2:27" x14ac:dyDescent="0.25">
      <c r="B52" s="209">
        <v>69</v>
      </c>
      <c r="C52" s="210" t="s">
        <v>426</v>
      </c>
      <c r="D52" s="211" t="s">
        <v>427</v>
      </c>
      <c r="E52" s="212"/>
      <c r="F52" s="213"/>
      <c r="G52" s="214"/>
      <c r="H52" s="189"/>
      <c r="I52" s="215">
        <f>M52+O52+Q52+S52+U52+W52+Y52+AA52</f>
        <v>7</v>
      </c>
      <c r="J52" s="216">
        <f>_xlfn.RANK.EQ(I52,$I$6:$I$306)</f>
        <v>40</v>
      </c>
      <c r="K52" s="189"/>
      <c r="L52" s="202" t="str">
        <f>_xlfn.XLOOKUP($B52,'01-KMC'!$C$12:$C$106,'01-KMC'!$B$12:$B$106,"---")</f>
        <v>---</v>
      </c>
      <c r="M52" s="203" t="str">
        <f>_xlfn.XLOOKUP($B52,'01-KMC'!$C$12:$C$106,'01-KMC'!$I$12:$I$106,"0")</f>
        <v>0</v>
      </c>
      <c r="N52" s="202">
        <f>_xlfn.XLOOKUP($B52,'02-HKO'!$C$12:$C$106,'02-HKO'!$B$12:$B$106,"---")</f>
        <v>12</v>
      </c>
      <c r="O52" s="204">
        <f>_xlfn.XLOOKUP($B52,'02-HKO'!$C$12:$C$106,'02-HKO'!$I$12:$I$106,0)</f>
        <v>7</v>
      </c>
      <c r="P52" s="202" t="str">
        <f>_xlfn.XLOOKUP($B52,'03-ŠCJ'!$C$12:$C$106,'03-ŠCJ'!$B$12:$B$106,"---")</f>
        <v>---</v>
      </c>
      <c r="Q52" s="204">
        <f>_xlfn.XLOOKUP($B52,'03-ŠCJ'!$C$12:$C$106,'03-ŠCJ'!$I$12:$I$106,0)</f>
        <v>0</v>
      </c>
      <c r="R52" s="217"/>
      <c r="S52" s="218"/>
      <c r="T52" s="219"/>
      <c r="U52" s="220"/>
      <c r="V52" s="217"/>
      <c r="W52" s="218"/>
      <c r="X52" s="219"/>
      <c r="Y52" s="220"/>
      <c r="Z52" s="217"/>
      <c r="AA52" s="218"/>
    </row>
    <row r="53" spans="2:27" x14ac:dyDescent="0.25">
      <c r="B53" s="209">
        <v>70</v>
      </c>
      <c r="C53" s="210" t="s">
        <v>428</v>
      </c>
      <c r="D53" s="211" t="s">
        <v>408</v>
      </c>
      <c r="E53" s="212"/>
      <c r="F53" s="213"/>
      <c r="G53" s="214"/>
      <c r="H53" s="189"/>
      <c r="I53" s="215">
        <f>M53+O53+Q53+S53+U53+W53+Y53+AA53</f>
        <v>7</v>
      </c>
      <c r="J53" s="216">
        <f>_xlfn.RANK.EQ(I53,$I$6:$I$306)</f>
        <v>40</v>
      </c>
      <c r="K53" s="189"/>
      <c r="L53" s="202" t="str">
        <f>_xlfn.XLOOKUP($B53,'01-KMC'!$C$12:$C$106,'01-KMC'!$B$12:$B$106,"---")</f>
        <v>---</v>
      </c>
      <c r="M53" s="203" t="str">
        <f>_xlfn.XLOOKUP($B53,'01-KMC'!$C$12:$C$106,'01-KMC'!$I$12:$I$106,"0")</f>
        <v>0</v>
      </c>
      <c r="N53" s="202">
        <f>_xlfn.XLOOKUP($B53,'02-HKO'!$C$12:$C$106,'02-HKO'!$B$12:$B$106,"---")</f>
        <v>12</v>
      </c>
      <c r="O53" s="204">
        <f>_xlfn.XLOOKUP($B53,'02-HKO'!$C$12:$C$106,'02-HKO'!$I$12:$I$106,0)</f>
        <v>7</v>
      </c>
      <c r="P53" s="202" t="str">
        <f>_xlfn.XLOOKUP($B53,'03-ŠCJ'!$C$12:$C$106,'03-ŠCJ'!$B$12:$B$106,"---")</f>
        <v>---</v>
      </c>
      <c r="Q53" s="204">
        <f>_xlfn.XLOOKUP($B53,'03-ŠCJ'!$C$12:$C$106,'03-ŠCJ'!$I$12:$I$106,0)</f>
        <v>0</v>
      </c>
      <c r="R53" s="217"/>
      <c r="S53" s="218"/>
      <c r="T53" s="219"/>
      <c r="U53" s="220"/>
      <c r="V53" s="217"/>
      <c r="W53" s="218"/>
      <c r="X53" s="219"/>
      <c r="Y53" s="220"/>
      <c r="Z53" s="217"/>
      <c r="AA53" s="218"/>
    </row>
    <row r="54" spans="2:27" x14ac:dyDescent="0.25">
      <c r="B54" s="209">
        <v>49</v>
      </c>
      <c r="C54" s="210" t="s">
        <v>386</v>
      </c>
      <c r="D54" s="211" t="s">
        <v>387</v>
      </c>
      <c r="E54" s="212"/>
      <c r="F54" s="213"/>
      <c r="G54" s="214"/>
      <c r="H54" s="189"/>
      <c r="I54" s="215">
        <f>M54+O54+Q54+S54+U54+W54+Y54+AA54</f>
        <v>6</v>
      </c>
      <c r="J54" s="216">
        <f>_xlfn.RANK.EQ(I54,$I$6:$I$306)</f>
        <v>49</v>
      </c>
      <c r="K54" s="189"/>
      <c r="L54" s="202">
        <f>_xlfn.XLOOKUP($B54,'01-KMC'!$C$12:$C$106,'01-KMC'!$B$12:$B$106,"---")</f>
        <v>17</v>
      </c>
      <c r="M54" s="203">
        <f>_xlfn.XLOOKUP($B54,'01-KMC'!$C$12:$C$106,'01-KMC'!$I$12:$I$106,"0")</f>
        <v>2</v>
      </c>
      <c r="N54" s="202">
        <f>_xlfn.XLOOKUP($B54,'02-HKO'!$C$12:$C$106,'02-HKO'!$B$12:$B$106,"---")</f>
        <v>14</v>
      </c>
      <c r="O54" s="204">
        <f>_xlfn.XLOOKUP($B54,'02-HKO'!$C$12:$C$106,'02-HKO'!$I$12:$I$106,0)</f>
        <v>4</v>
      </c>
      <c r="P54" s="202" t="str">
        <f>_xlfn.XLOOKUP($B54,'03-ŠCJ'!$C$12:$C$106,'03-ŠCJ'!$B$12:$B$106,"---")</f>
        <v>---</v>
      </c>
      <c r="Q54" s="204">
        <f>_xlfn.XLOOKUP($B54,'03-ŠCJ'!$C$12:$C$106,'03-ŠCJ'!$I$12:$I$106,0)</f>
        <v>0</v>
      </c>
      <c r="R54" s="217"/>
      <c r="S54" s="218"/>
      <c r="T54" s="219"/>
      <c r="U54" s="220"/>
      <c r="V54" s="217"/>
      <c r="W54" s="218"/>
      <c r="X54" s="219"/>
      <c r="Y54" s="220"/>
      <c r="Z54" s="217"/>
      <c r="AA54" s="218"/>
    </row>
    <row r="55" spans="2:27" x14ac:dyDescent="0.25">
      <c r="B55" s="209">
        <v>50</v>
      </c>
      <c r="C55" s="210" t="s">
        <v>388</v>
      </c>
      <c r="D55" s="211" t="s">
        <v>389</v>
      </c>
      <c r="E55" s="212"/>
      <c r="F55" s="213"/>
      <c r="G55" s="214"/>
      <c r="H55" s="189"/>
      <c r="I55" s="215">
        <f>M55+O55+Q55+S55+U55+W55+Y55+AA55</f>
        <v>6</v>
      </c>
      <c r="J55" s="216">
        <f>_xlfn.RANK.EQ(I55,$I$6:$I$306)</f>
        <v>49</v>
      </c>
      <c r="K55" s="189"/>
      <c r="L55" s="202">
        <f>_xlfn.XLOOKUP($B55,'01-KMC'!$C$12:$C$106,'01-KMC'!$B$12:$B$106,"---")</f>
        <v>17</v>
      </c>
      <c r="M55" s="203">
        <f>_xlfn.XLOOKUP($B55,'01-KMC'!$C$12:$C$106,'01-KMC'!$I$12:$I$106,"0")</f>
        <v>2</v>
      </c>
      <c r="N55" s="202">
        <f>_xlfn.XLOOKUP($B55,'02-HKO'!$C$12:$C$106,'02-HKO'!$B$12:$B$106,"---")</f>
        <v>14</v>
      </c>
      <c r="O55" s="204">
        <f>_xlfn.XLOOKUP($B55,'02-HKO'!$C$12:$C$106,'02-HKO'!$I$12:$I$106,0)</f>
        <v>4</v>
      </c>
      <c r="P55" s="202" t="str">
        <f>_xlfn.XLOOKUP($B55,'03-ŠCJ'!$C$12:$C$106,'03-ŠCJ'!$B$12:$B$106,"---")</f>
        <v>---</v>
      </c>
      <c r="Q55" s="204">
        <f>_xlfn.XLOOKUP($B55,'03-ŠCJ'!$C$12:$C$106,'03-ŠCJ'!$I$12:$I$106,0)</f>
        <v>0</v>
      </c>
      <c r="R55" s="217"/>
      <c r="S55" s="218"/>
      <c r="T55" s="219"/>
      <c r="U55" s="220"/>
      <c r="V55" s="217"/>
      <c r="W55" s="218"/>
      <c r="X55" s="219"/>
      <c r="Y55" s="220"/>
      <c r="Z55" s="217"/>
      <c r="AA55" s="218"/>
    </row>
    <row r="56" spans="2:27" x14ac:dyDescent="0.25">
      <c r="B56" s="209">
        <v>28</v>
      </c>
      <c r="C56" s="210" t="s">
        <v>356</v>
      </c>
      <c r="D56" s="211" t="s">
        <v>357</v>
      </c>
      <c r="E56" s="212"/>
      <c r="F56" s="213"/>
      <c r="G56" s="214"/>
      <c r="H56" s="189"/>
      <c r="I56" s="215">
        <f>M56+O56+Q56+S56+U56+W56+Y56+AA56</f>
        <v>5</v>
      </c>
      <c r="J56" s="216">
        <f>_xlfn.RANK.EQ(I56,$I$6:$I$306)</f>
        <v>51</v>
      </c>
      <c r="K56" s="189"/>
      <c r="L56" s="202">
        <f>_xlfn.XLOOKUP($B56,'01-KMC'!$C$12:$C$106,'01-KMC'!$B$12:$B$106,"---")</f>
        <v>10</v>
      </c>
      <c r="M56" s="203">
        <f>_xlfn.XLOOKUP($B56,'01-KMC'!$C$12:$C$106,'01-KMC'!$I$12:$I$106,"0")</f>
        <v>5</v>
      </c>
      <c r="N56" s="202" t="str">
        <f>_xlfn.XLOOKUP($B56,'02-HKO'!$C$12:$C$106,'02-HKO'!$B$12:$B$106,"---")</f>
        <v>---</v>
      </c>
      <c r="O56" s="204">
        <f>_xlfn.XLOOKUP($B56,'02-HKO'!$C$12:$C$106,'02-HKO'!$I$12:$I$106,0)</f>
        <v>0</v>
      </c>
      <c r="P56" s="202" t="str">
        <f>_xlfn.XLOOKUP($B56,'03-ŠCJ'!$C$12:$C$106,'03-ŠCJ'!$B$12:$B$106,"---")</f>
        <v>---</v>
      </c>
      <c r="Q56" s="204">
        <f>_xlfn.XLOOKUP($B56,'03-ŠCJ'!$C$12:$C$106,'03-ŠCJ'!$I$12:$I$106,0)</f>
        <v>0</v>
      </c>
      <c r="R56" s="217"/>
      <c r="S56" s="218"/>
      <c r="T56" s="219"/>
      <c r="U56" s="220"/>
      <c r="V56" s="217"/>
      <c r="W56" s="218"/>
      <c r="X56" s="219"/>
      <c r="Y56" s="220"/>
      <c r="Z56" s="217"/>
      <c r="AA56" s="218"/>
    </row>
    <row r="57" spans="2:27" x14ac:dyDescent="0.25">
      <c r="B57" s="209">
        <v>29</v>
      </c>
      <c r="C57" s="210" t="s">
        <v>358</v>
      </c>
      <c r="D57" s="211" t="s">
        <v>359</v>
      </c>
      <c r="E57" s="212"/>
      <c r="F57" s="213"/>
      <c r="G57" s="214"/>
      <c r="H57" s="189"/>
      <c r="I57" s="215">
        <f>M57+O57+Q57+S57+U57+W57+Y57+AA57</f>
        <v>5</v>
      </c>
      <c r="J57" s="216">
        <f>_xlfn.RANK.EQ(I57,$I$6:$I$306)</f>
        <v>51</v>
      </c>
      <c r="K57" s="189"/>
      <c r="L57" s="202">
        <f>_xlfn.XLOOKUP($B57,'01-KMC'!$C$12:$C$106,'01-KMC'!$B$12:$B$106,"---")</f>
        <v>10</v>
      </c>
      <c r="M57" s="203">
        <f>_xlfn.XLOOKUP($B57,'01-KMC'!$C$12:$C$106,'01-KMC'!$I$12:$I$106,"0")</f>
        <v>5</v>
      </c>
      <c r="N57" s="202" t="str">
        <f>_xlfn.XLOOKUP($B57,'02-HKO'!$C$12:$C$106,'02-HKO'!$B$12:$B$106,"---")</f>
        <v>---</v>
      </c>
      <c r="O57" s="204">
        <f>_xlfn.XLOOKUP($B57,'02-HKO'!$C$12:$C$106,'02-HKO'!$I$12:$I$106,0)</f>
        <v>0</v>
      </c>
      <c r="P57" s="202" t="str">
        <f>_xlfn.XLOOKUP($B57,'03-ŠCJ'!$C$12:$C$106,'03-ŠCJ'!$B$12:$B$106,"---")</f>
        <v>---</v>
      </c>
      <c r="Q57" s="204">
        <f>_xlfn.XLOOKUP($B57,'03-ŠCJ'!$C$12:$C$106,'03-ŠCJ'!$I$12:$I$106,0)</f>
        <v>0</v>
      </c>
      <c r="R57" s="217"/>
      <c r="S57" s="218"/>
      <c r="T57" s="219"/>
      <c r="U57" s="220"/>
      <c r="V57" s="217"/>
      <c r="W57" s="218"/>
      <c r="X57" s="219"/>
      <c r="Y57" s="220"/>
      <c r="Z57" s="217"/>
      <c r="AA57" s="218"/>
    </row>
    <row r="58" spans="2:27" x14ac:dyDescent="0.25">
      <c r="B58" s="209">
        <v>30</v>
      </c>
      <c r="C58" s="210" t="s">
        <v>360</v>
      </c>
      <c r="D58" s="211" t="s">
        <v>337</v>
      </c>
      <c r="E58" s="212" t="s">
        <v>361</v>
      </c>
      <c r="F58" s="213"/>
      <c r="G58" s="214"/>
      <c r="H58" s="189"/>
      <c r="I58" s="215">
        <f>M58+O58+Q58+S58+U58+W58+Y58+AA58</f>
        <v>5</v>
      </c>
      <c r="J58" s="216">
        <f>_xlfn.RANK.EQ(I58,$I$6:$I$306)</f>
        <v>51</v>
      </c>
      <c r="K58" s="189"/>
      <c r="L58" s="202">
        <f>_xlfn.XLOOKUP($B58,'01-KMC'!$C$12:$C$106,'01-KMC'!$B$12:$B$106,"---")</f>
        <v>10</v>
      </c>
      <c r="M58" s="203">
        <f>_xlfn.XLOOKUP($B58,'01-KMC'!$C$12:$C$106,'01-KMC'!$I$12:$I$106,"0")</f>
        <v>5</v>
      </c>
      <c r="N58" s="202" t="str">
        <f>_xlfn.XLOOKUP($B58,'02-HKO'!$C$12:$C$106,'02-HKO'!$B$12:$B$106,"---")</f>
        <v>---</v>
      </c>
      <c r="O58" s="204">
        <f>_xlfn.XLOOKUP($B58,'02-HKO'!$C$12:$C$106,'02-HKO'!$I$12:$I$106,0)</f>
        <v>0</v>
      </c>
      <c r="P58" s="202" t="str">
        <f>_xlfn.XLOOKUP($B58,'03-ŠCJ'!$C$12:$C$106,'03-ŠCJ'!$B$12:$B$106,"---")</f>
        <v>---</v>
      </c>
      <c r="Q58" s="204">
        <f>_xlfn.XLOOKUP($B58,'03-ŠCJ'!$C$12:$C$106,'03-ŠCJ'!$I$12:$I$106,0)</f>
        <v>0</v>
      </c>
      <c r="R58" s="217"/>
      <c r="S58" s="218"/>
      <c r="T58" s="219"/>
      <c r="U58" s="220"/>
      <c r="V58" s="217"/>
      <c r="W58" s="218"/>
      <c r="X58" s="219"/>
      <c r="Y58" s="220"/>
      <c r="Z58" s="217"/>
      <c r="AA58" s="218"/>
    </row>
    <row r="59" spans="2:27" x14ac:dyDescent="0.25">
      <c r="B59" s="209">
        <v>32</v>
      </c>
      <c r="C59" s="210" t="s">
        <v>362</v>
      </c>
      <c r="D59" s="211" t="s">
        <v>363</v>
      </c>
      <c r="E59" s="212" t="s">
        <v>364</v>
      </c>
      <c r="F59" s="213"/>
      <c r="G59" s="214"/>
      <c r="H59" s="189"/>
      <c r="I59" s="215">
        <f>M59+O59+Q59+S59+U59+W59+Y59+AA59</f>
        <v>5</v>
      </c>
      <c r="J59" s="216">
        <f>_xlfn.RANK.EQ(I59,$I$6:$I$306)</f>
        <v>51</v>
      </c>
      <c r="K59" s="189"/>
      <c r="L59" s="202">
        <f>_xlfn.XLOOKUP($B59,'01-KMC'!$C$12:$C$106,'01-KMC'!$B$12:$B$106,"---")</f>
        <v>11</v>
      </c>
      <c r="M59" s="203">
        <f>_xlfn.XLOOKUP($B59,'01-KMC'!$C$12:$C$106,'01-KMC'!$I$12:$I$106,"0")</f>
        <v>5</v>
      </c>
      <c r="N59" s="202" t="str">
        <f>_xlfn.XLOOKUP($B59,'02-HKO'!$C$12:$C$106,'02-HKO'!$B$12:$B$106,"---")</f>
        <v>---</v>
      </c>
      <c r="O59" s="204">
        <f>_xlfn.XLOOKUP($B59,'02-HKO'!$C$12:$C$106,'02-HKO'!$I$12:$I$106,0)</f>
        <v>0</v>
      </c>
      <c r="P59" s="202" t="str">
        <f>_xlfn.XLOOKUP($B59,'03-ŠCJ'!$C$12:$C$106,'03-ŠCJ'!$B$12:$B$106,"---")</f>
        <v>---</v>
      </c>
      <c r="Q59" s="204">
        <f>_xlfn.XLOOKUP($B59,'03-ŠCJ'!$C$12:$C$106,'03-ŠCJ'!$I$12:$I$106,0)</f>
        <v>0</v>
      </c>
      <c r="R59" s="217"/>
      <c r="S59" s="218"/>
      <c r="T59" s="219"/>
      <c r="U59" s="220"/>
      <c r="V59" s="217"/>
      <c r="W59" s="218"/>
      <c r="X59" s="219"/>
      <c r="Y59" s="220"/>
      <c r="Z59" s="217"/>
      <c r="AA59" s="218"/>
    </row>
    <row r="60" spans="2:27" x14ac:dyDescent="0.25">
      <c r="B60" s="209">
        <v>34</v>
      </c>
      <c r="C60" s="210" t="s">
        <v>366</v>
      </c>
      <c r="D60" s="211" t="s">
        <v>312</v>
      </c>
      <c r="E60" s="212"/>
      <c r="F60" s="213"/>
      <c r="G60" s="214"/>
      <c r="H60" s="189"/>
      <c r="I60" s="215">
        <f>M60+O60+Q60+S60+U60+W60+Y60+AA60</f>
        <v>5</v>
      </c>
      <c r="J60" s="216">
        <f>_xlfn.RANK.EQ(I60,$I$6:$I$306)</f>
        <v>51</v>
      </c>
      <c r="K60" s="189"/>
      <c r="L60" s="202">
        <f>_xlfn.XLOOKUP($B60,'01-KMC'!$C$12:$C$106,'01-KMC'!$B$12:$B$106,"---")</f>
        <v>12</v>
      </c>
      <c r="M60" s="203">
        <f>_xlfn.XLOOKUP($B60,'01-KMC'!$C$12:$C$106,'01-KMC'!$I$12:$I$106,"0")</f>
        <v>5</v>
      </c>
      <c r="N60" s="202" t="str">
        <f>_xlfn.XLOOKUP($B60,'02-HKO'!$C$12:$C$106,'02-HKO'!$B$12:$B$106,"---")</f>
        <v>---</v>
      </c>
      <c r="O60" s="204">
        <f>_xlfn.XLOOKUP($B60,'02-HKO'!$C$12:$C$106,'02-HKO'!$I$12:$I$106,0)</f>
        <v>0</v>
      </c>
      <c r="P60" s="202" t="str">
        <f>_xlfn.XLOOKUP($B60,'03-ŠCJ'!$C$12:$C$106,'03-ŠCJ'!$B$12:$B$106,"---")</f>
        <v>---</v>
      </c>
      <c r="Q60" s="204">
        <f>_xlfn.XLOOKUP($B60,'03-ŠCJ'!$C$12:$C$106,'03-ŠCJ'!$I$12:$I$106,0)</f>
        <v>0</v>
      </c>
      <c r="R60" s="217"/>
      <c r="S60" s="218"/>
      <c r="T60" s="219"/>
      <c r="U60" s="220"/>
      <c r="V60" s="217"/>
      <c r="W60" s="218"/>
      <c r="X60" s="219"/>
      <c r="Y60" s="220"/>
      <c r="Z60" s="217"/>
      <c r="AA60" s="218"/>
    </row>
    <row r="61" spans="2:27" x14ac:dyDescent="0.25">
      <c r="B61" s="209">
        <v>35</v>
      </c>
      <c r="C61" s="210" t="s">
        <v>367</v>
      </c>
      <c r="D61" s="211" t="s">
        <v>368</v>
      </c>
      <c r="E61" s="212"/>
      <c r="F61" s="213"/>
      <c r="G61" s="214"/>
      <c r="H61" s="189"/>
      <c r="I61" s="215">
        <f>M61+O61+Q61+S61+U61+W61+Y61+AA61</f>
        <v>5</v>
      </c>
      <c r="J61" s="216">
        <f>_xlfn.RANK.EQ(I61,$I$6:$I$306)</f>
        <v>51</v>
      </c>
      <c r="K61" s="189"/>
      <c r="L61" s="202">
        <f>_xlfn.XLOOKUP($B61,'01-KMC'!$C$12:$C$106,'01-KMC'!$B$12:$B$106,"---")</f>
        <v>12</v>
      </c>
      <c r="M61" s="203">
        <f>_xlfn.XLOOKUP($B61,'01-KMC'!$C$12:$C$106,'01-KMC'!$I$12:$I$106,"0")</f>
        <v>5</v>
      </c>
      <c r="N61" s="202" t="str">
        <f>_xlfn.XLOOKUP($B61,'02-HKO'!$C$12:$C$106,'02-HKO'!$B$12:$B$106,"---")</f>
        <v>---</v>
      </c>
      <c r="O61" s="204">
        <f>_xlfn.XLOOKUP($B61,'02-HKO'!$C$12:$C$106,'02-HKO'!$I$12:$I$106,0)</f>
        <v>0</v>
      </c>
      <c r="P61" s="202" t="str">
        <f>_xlfn.XLOOKUP($B61,'03-ŠCJ'!$C$12:$C$106,'03-ŠCJ'!$B$12:$B$106,"---")</f>
        <v>---</v>
      </c>
      <c r="Q61" s="204">
        <f>_xlfn.XLOOKUP($B61,'03-ŠCJ'!$C$12:$C$106,'03-ŠCJ'!$I$12:$I$106,0)</f>
        <v>0</v>
      </c>
      <c r="R61" s="217"/>
      <c r="S61" s="218"/>
      <c r="T61" s="219"/>
      <c r="U61" s="220"/>
      <c r="V61" s="217"/>
      <c r="W61" s="218"/>
      <c r="X61" s="219"/>
      <c r="Y61" s="220"/>
      <c r="Z61" s="217"/>
      <c r="AA61" s="218"/>
    </row>
    <row r="62" spans="2:27" x14ac:dyDescent="0.25">
      <c r="B62" s="209">
        <v>36</v>
      </c>
      <c r="C62" s="210" t="s">
        <v>369</v>
      </c>
      <c r="D62" s="211" t="s">
        <v>306</v>
      </c>
      <c r="E62" s="212"/>
      <c r="F62" s="213"/>
      <c r="G62" s="214"/>
      <c r="H62" s="189"/>
      <c r="I62" s="215">
        <f>M62+O62+Q62+S62+U62+W62+Y62+AA62</f>
        <v>5</v>
      </c>
      <c r="J62" s="216">
        <f>_xlfn.RANK.EQ(I62,$I$6:$I$306)</f>
        <v>51</v>
      </c>
      <c r="K62" s="189"/>
      <c r="L62" s="202">
        <f>_xlfn.XLOOKUP($B62,'01-KMC'!$C$12:$C$106,'01-KMC'!$B$12:$B$106,"---")</f>
        <v>12</v>
      </c>
      <c r="M62" s="203">
        <f>_xlfn.XLOOKUP($B62,'01-KMC'!$C$12:$C$106,'01-KMC'!$I$12:$I$106,"0")</f>
        <v>5</v>
      </c>
      <c r="N62" s="202" t="str">
        <f>_xlfn.XLOOKUP($B62,'02-HKO'!$C$12:$C$106,'02-HKO'!$B$12:$B$106,"---")</f>
        <v>---</v>
      </c>
      <c r="O62" s="204">
        <f>_xlfn.XLOOKUP($B62,'02-HKO'!$C$12:$C$106,'02-HKO'!$I$12:$I$106,0)</f>
        <v>0</v>
      </c>
      <c r="P62" s="202" t="str">
        <f>_xlfn.XLOOKUP($B62,'03-ŠCJ'!$C$12:$C$106,'03-ŠCJ'!$B$12:$B$106,"---")</f>
        <v>---</v>
      </c>
      <c r="Q62" s="204">
        <f>_xlfn.XLOOKUP($B62,'03-ŠCJ'!$C$12:$C$106,'03-ŠCJ'!$I$12:$I$106,0)</f>
        <v>0</v>
      </c>
      <c r="R62" s="217"/>
      <c r="S62" s="218"/>
      <c r="T62" s="219"/>
      <c r="U62" s="220"/>
      <c r="V62" s="217"/>
      <c r="W62" s="218"/>
      <c r="X62" s="219"/>
      <c r="Y62" s="220"/>
      <c r="Z62" s="217"/>
      <c r="AA62" s="218"/>
    </row>
    <row r="63" spans="2:27" x14ac:dyDescent="0.25">
      <c r="B63" s="209">
        <v>71</v>
      </c>
      <c r="C63" s="210" t="s">
        <v>429</v>
      </c>
      <c r="D63" s="211" t="s">
        <v>408</v>
      </c>
      <c r="E63" s="212"/>
      <c r="F63" s="213"/>
      <c r="G63" s="214"/>
      <c r="H63" s="189"/>
      <c r="I63" s="215">
        <f>M63+O63+Q63+S63+U63+W63+Y63+AA63</f>
        <v>4</v>
      </c>
      <c r="J63" s="216">
        <f>_xlfn.RANK.EQ(I63,$I$6:$I$306)</f>
        <v>58</v>
      </c>
      <c r="K63" s="189"/>
      <c r="L63" s="202" t="str">
        <f>_xlfn.XLOOKUP($B63,'01-KMC'!$C$12:$C$106,'01-KMC'!$B$12:$B$106,"---")</f>
        <v>---</v>
      </c>
      <c r="M63" s="203" t="str">
        <f>_xlfn.XLOOKUP($B63,'01-KMC'!$C$12:$C$106,'01-KMC'!$I$12:$I$106,"0")</f>
        <v>0</v>
      </c>
      <c r="N63" s="202">
        <f>_xlfn.XLOOKUP($B63,'02-HKO'!$C$12:$C$106,'02-HKO'!$B$12:$B$106,"---")</f>
        <v>13</v>
      </c>
      <c r="O63" s="204">
        <f>_xlfn.XLOOKUP($B63,'02-HKO'!$C$12:$C$106,'02-HKO'!$I$12:$I$106,0)</f>
        <v>4</v>
      </c>
      <c r="P63" s="202" t="str">
        <f>_xlfn.XLOOKUP($B63,'03-ŠCJ'!$C$12:$C$106,'03-ŠCJ'!$B$12:$B$106,"---")</f>
        <v>---</v>
      </c>
      <c r="Q63" s="204">
        <f>_xlfn.XLOOKUP($B63,'03-ŠCJ'!$C$12:$C$106,'03-ŠCJ'!$I$12:$I$106,0)</f>
        <v>0</v>
      </c>
      <c r="R63" s="217"/>
      <c r="S63" s="218"/>
      <c r="T63" s="219"/>
      <c r="U63" s="220"/>
      <c r="V63" s="217"/>
      <c r="W63" s="218"/>
      <c r="X63" s="219"/>
      <c r="Y63" s="220"/>
      <c r="Z63" s="217"/>
      <c r="AA63" s="218"/>
    </row>
    <row r="64" spans="2:27" x14ac:dyDescent="0.25">
      <c r="B64" s="209">
        <v>72</v>
      </c>
      <c r="C64" s="210" t="s">
        <v>430</v>
      </c>
      <c r="D64" s="211" t="s">
        <v>431</v>
      </c>
      <c r="E64" s="212"/>
      <c r="F64" s="213"/>
      <c r="G64" s="214"/>
      <c r="H64" s="189"/>
      <c r="I64" s="215">
        <f>M64+O64+Q64+S64+U64+W64+Y64+AA64</f>
        <v>4</v>
      </c>
      <c r="J64" s="216">
        <f>_xlfn.RANK.EQ(I64,$I$6:$I$306)</f>
        <v>58</v>
      </c>
      <c r="K64" s="189"/>
      <c r="L64" s="202" t="str">
        <f>_xlfn.XLOOKUP($B64,'01-KMC'!$C$12:$C$106,'01-KMC'!$B$12:$B$106,"---")</f>
        <v>---</v>
      </c>
      <c r="M64" s="203" t="str">
        <f>_xlfn.XLOOKUP($B64,'01-KMC'!$C$12:$C$106,'01-KMC'!$I$12:$I$106,"0")</f>
        <v>0</v>
      </c>
      <c r="N64" s="202">
        <f>_xlfn.XLOOKUP($B64,'02-HKO'!$C$12:$C$106,'02-HKO'!$B$12:$B$106,"---")</f>
        <v>13</v>
      </c>
      <c r="O64" s="204">
        <f>_xlfn.XLOOKUP($B64,'02-HKO'!$C$12:$C$106,'02-HKO'!$I$12:$I$106,0)</f>
        <v>4</v>
      </c>
      <c r="P64" s="202" t="str">
        <f>_xlfn.XLOOKUP($B64,'03-ŠCJ'!$C$12:$C$106,'03-ŠCJ'!$B$12:$B$106,"---")</f>
        <v>---</v>
      </c>
      <c r="Q64" s="204">
        <f>_xlfn.XLOOKUP($B64,'03-ŠCJ'!$C$12:$C$106,'03-ŠCJ'!$I$12:$I$106,0)</f>
        <v>0</v>
      </c>
      <c r="R64" s="217"/>
      <c r="S64" s="218"/>
      <c r="T64" s="219"/>
      <c r="U64" s="220"/>
      <c r="V64" s="217"/>
      <c r="W64" s="218"/>
      <c r="X64" s="219"/>
      <c r="Y64" s="220"/>
      <c r="Z64" s="217"/>
      <c r="AA64" s="218"/>
    </row>
    <row r="65" spans="2:27" x14ac:dyDescent="0.25">
      <c r="B65" s="209">
        <v>73</v>
      </c>
      <c r="C65" s="210" t="s">
        <v>432</v>
      </c>
      <c r="D65" s="211" t="s">
        <v>329</v>
      </c>
      <c r="E65" s="212"/>
      <c r="F65" s="213"/>
      <c r="G65" s="214"/>
      <c r="H65" s="189"/>
      <c r="I65" s="215">
        <f>M65+O65+Q65+S65+U65+W65+Y65+AA65</f>
        <v>4</v>
      </c>
      <c r="J65" s="216">
        <f>_xlfn.RANK.EQ(I65,$I$6:$I$306)</f>
        <v>58</v>
      </c>
      <c r="K65" s="189"/>
      <c r="L65" s="202" t="str">
        <f>_xlfn.XLOOKUP($B65,'01-KMC'!$C$12:$C$106,'01-KMC'!$B$12:$B$106,"---")</f>
        <v>---</v>
      </c>
      <c r="M65" s="203" t="str">
        <f>_xlfn.XLOOKUP($B65,'01-KMC'!$C$12:$C$106,'01-KMC'!$I$12:$I$106,"0")</f>
        <v>0</v>
      </c>
      <c r="N65" s="202">
        <f>_xlfn.XLOOKUP($B65,'02-HKO'!$C$12:$C$106,'02-HKO'!$B$12:$B$106,"---")</f>
        <v>13</v>
      </c>
      <c r="O65" s="204">
        <f>_xlfn.XLOOKUP($B65,'02-HKO'!$C$12:$C$106,'02-HKO'!$I$12:$I$106,0)</f>
        <v>4</v>
      </c>
      <c r="P65" s="202" t="str">
        <f>_xlfn.XLOOKUP($B65,'03-ŠCJ'!$C$12:$C$106,'03-ŠCJ'!$B$12:$B$106,"---")</f>
        <v>---</v>
      </c>
      <c r="Q65" s="204">
        <f>_xlfn.XLOOKUP($B65,'03-ŠCJ'!$C$12:$C$106,'03-ŠCJ'!$I$12:$I$106,0)</f>
        <v>0</v>
      </c>
      <c r="R65" s="217"/>
      <c r="S65" s="218"/>
      <c r="T65" s="219"/>
      <c r="U65" s="220"/>
      <c r="V65" s="217"/>
      <c r="W65" s="218"/>
      <c r="X65" s="219"/>
      <c r="Y65" s="220"/>
      <c r="Z65" s="217"/>
      <c r="AA65" s="218"/>
    </row>
    <row r="66" spans="2:27" x14ac:dyDescent="0.25">
      <c r="B66" s="209">
        <v>74</v>
      </c>
      <c r="C66" s="210" t="s">
        <v>433</v>
      </c>
      <c r="D66" s="211" t="s">
        <v>365</v>
      </c>
      <c r="E66" s="212"/>
      <c r="F66" s="213"/>
      <c r="G66" s="214"/>
      <c r="H66" s="189"/>
      <c r="I66" s="215">
        <f>M66+O66+Q66+S66+U66+W66+Y66+AA66</f>
        <v>4</v>
      </c>
      <c r="J66" s="216">
        <f>_xlfn.RANK.EQ(I66,$I$6:$I$306)</f>
        <v>58</v>
      </c>
      <c r="K66" s="189"/>
      <c r="L66" s="202" t="str">
        <f>_xlfn.XLOOKUP($B66,'01-KMC'!$C$12:$C$106,'01-KMC'!$B$12:$B$106,"---")</f>
        <v>---</v>
      </c>
      <c r="M66" s="203" t="str">
        <f>_xlfn.XLOOKUP($B66,'01-KMC'!$C$12:$C$106,'01-KMC'!$I$12:$I$106,"0")</f>
        <v>0</v>
      </c>
      <c r="N66" s="202">
        <f>_xlfn.XLOOKUP($B66,'02-HKO'!$C$12:$C$106,'02-HKO'!$B$12:$B$106,"---")</f>
        <v>13</v>
      </c>
      <c r="O66" s="204">
        <f>_xlfn.XLOOKUP($B66,'02-HKO'!$C$12:$C$106,'02-HKO'!$I$12:$I$106,0)</f>
        <v>4</v>
      </c>
      <c r="P66" s="202" t="str">
        <f>_xlfn.XLOOKUP($B66,'03-ŠCJ'!$C$12:$C$106,'03-ŠCJ'!$B$12:$B$106,"---")</f>
        <v>---</v>
      </c>
      <c r="Q66" s="204">
        <f>_xlfn.XLOOKUP($B66,'03-ŠCJ'!$C$12:$C$106,'03-ŠCJ'!$I$12:$I$106,0)</f>
        <v>0</v>
      </c>
      <c r="R66" s="217"/>
      <c r="S66" s="218"/>
      <c r="T66" s="219"/>
      <c r="U66" s="220"/>
      <c r="V66" s="217"/>
      <c r="W66" s="218"/>
      <c r="X66" s="219"/>
      <c r="Y66" s="220"/>
      <c r="Z66" s="217"/>
      <c r="AA66" s="218"/>
    </row>
    <row r="67" spans="2:27" x14ac:dyDescent="0.25">
      <c r="B67" s="209">
        <v>75</v>
      </c>
      <c r="C67" s="210" t="s">
        <v>435</v>
      </c>
      <c r="D67" s="211" t="s">
        <v>384</v>
      </c>
      <c r="E67" s="212"/>
      <c r="F67" s="213"/>
      <c r="G67" s="214"/>
      <c r="H67" s="189"/>
      <c r="I67" s="215">
        <f>M67+O67+Q67+S67+U67+W67+Y67+AA67</f>
        <v>4</v>
      </c>
      <c r="J67" s="216">
        <f>_xlfn.RANK.EQ(I67,$I$6:$I$306)</f>
        <v>58</v>
      </c>
      <c r="K67" s="189"/>
      <c r="L67" s="202" t="str">
        <f>_xlfn.XLOOKUP($B67,'01-KMC'!$C$12:$C$106,'01-KMC'!$B$12:$B$106,"---")</f>
        <v>---</v>
      </c>
      <c r="M67" s="203" t="str">
        <f>_xlfn.XLOOKUP($B67,'01-KMC'!$C$12:$C$106,'01-KMC'!$I$12:$I$106,"0")</f>
        <v>0</v>
      </c>
      <c r="N67" s="202">
        <f>_xlfn.XLOOKUP($B67,'02-HKO'!$C$12:$C$106,'02-HKO'!$B$12:$B$106,"---")</f>
        <v>14</v>
      </c>
      <c r="O67" s="204">
        <f>_xlfn.XLOOKUP($B67,'02-HKO'!$C$12:$C$106,'02-HKO'!$I$12:$I$106,0)</f>
        <v>4</v>
      </c>
      <c r="P67" s="202" t="str">
        <f>_xlfn.XLOOKUP($B67,'03-ŠCJ'!$C$12:$C$106,'03-ŠCJ'!$B$12:$B$106,"---")</f>
        <v>---</v>
      </c>
      <c r="Q67" s="204">
        <f>_xlfn.XLOOKUP($B67,'03-ŠCJ'!$C$12:$C$106,'03-ŠCJ'!$I$12:$I$106,0)</f>
        <v>0</v>
      </c>
      <c r="R67" s="217"/>
      <c r="S67" s="218"/>
      <c r="T67" s="219"/>
      <c r="U67" s="220"/>
      <c r="V67" s="217"/>
      <c r="W67" s="218"/>
      <c r="X67" s="219"/>
      <c r="Y67" s="220"/>
      <c r="Z67" s="217"/>
      <c r="AA67" s="218"/>
    </row>
    <row r="68" spans="2:27" x14ac:dyDescent="0.25">
      <c r="B68" s="209">
        <v>76</v>
      </c>
      <c r="C68" s="210" t="s">
        <v>437</v>
      </c>
      <c r="D68" s="211" t="s">
        <v>408</v>
      </c>
      <c r="E68" s="212"/>
      <c r="F68" s="213"/>
      <c r="G68" s="214"/>
      <c r="H68" s="189"/>
      <c r="I68" s="215">
        <f>M68+O68+Q68+S68+U68+W68+Y68+AA68</f>
        <v>4</v>
      </c>
      <c r="J68" s="216">
        <f>_xlfn.RANK.EQ(I68,$I$6:$I$306)</f>
        <v>58</v>
      </c>
      <c r="K68" s="189"/>
      <c r="L68" s="202" t="str">
        <f>_xlfn.XLOOKUP($B68,'01-KMC'!$C$12:$C$106,'01-KMC'!$B$12:$B$106,"---")</f>
        <v>---</v>
      </c>
      <c r="M68" s="203" t="str">
        <f>_xlfn.XLOOKUP($B68,'01-KMC'!$C$12:$C$106,'01-KMC'!$I$12:$I$106,"0")</f>
        <v>0</v>
      </c>
      <c r="N68" s="202">
        <f>_xlfn.XLOOKUP($B68,'02-HKO'!$C$12:$C$106,'02-HKO'!$B$12:$B$106,"---")</f>
        <v>15</v>
      </c>
      <c r="O68" s="204">
        <f>_xlfn.XLOOKUP($B68,'02-HKO'!$C$12:$C$106,'02-HKO'!$I$12:$I$106,0)</f>
        <v>4</v>
      </c>
      <c r="P68" s="202" t="str">
        <f>_xlfn.XLOOKUP($B68,'03-ŠCJ'!$C$12:$C$106,'03-ŠCJ'!$B$12:$B$106,"---")</f>
        <v>---</v>
      </c>
      <c r="Q68" s="204">
        <f>_xlfn.XLOOKUP($B68,'03-ŠCJ'!$C$12:$C$106,'03-ŠCJ'!$I$12:$I$106,0)</f>
        <v>0</v>
      </c>
      <c r="R68" s="217"/>
      <c r="S68" s="218"/>
      <c r="T68" s="219"/>
      <c r="U68" s="220"/>
      <c r="V68" s="217"/>
      <c r="W68" s="218"/>
      <c r="X68" s="219"/>
      <c r="Y68" s="220"/>
      <c r="Z68" s="217"/>
      <c r="AA68" s="218"/>
    </row>
    <row r="69" spans="2:27" x14ac:dyDescent="0.25">
      <c r="B69" s="209">
        <v>77</v>
      </c>
      <c r="C69" s="210" t="s">
        <v>438</v>
      </c>
      <c r="D69" s="211" t="s">
        <v>408</v>
      </c>
      <c r="E69" s="212"/>
      <c r="F69" s="213"/>
      <c r="G69" s="214"/>
      <c r="H69" s="189"/>
      <c r="I69" s="215">
        <f>M69+O69+Q69+S69+U69+W69+Y69+AA69</f>
        <v>4</v>
      </c>
      <c r="J69" s="216">
        <f>_xlfn.RANK.EQ(I69,$I$6:$I$306)</f>
        <v>58</v>
      </c>
      <c r="K69" s="189"/>
      <c r="L69" s="202" t="str">
        <f>_xlfn.XLOOKUP($B69,'01-KMC'!$C$12:$C$106,'01-KMC'!$B$12:$B$106,"---")</f>
        <v>---</v>
      </c>
      <c r="M69" s="203" t="str">
        <f>_xlfn.XLOOKUP($B69,'01-KMC'!$C$12:$C$106,'01-KMC'!$I$12:$I$106,"0")</f>
        <v>0</v>
      </c>
      <c r="N69" s="202">
        <f>_xlfn.XLOOKUP($B69,'02-HKO'!$C$12:$C$106,'02-HKO'!$B$12:$B$106,"---")</f>
        <v>15</v>
      </c>
      <c r="O69" s="204">
        <f>_xlfn.XLOOKUP($B69,'02-HKO'!$C$12:$C$106,'02-HKO'!$I$12:$I$106,0)</f>
        <v>4</v>
      </c>
      <c r="P69" s="202" t="str">
        <f>_xlfn.XLOOKUP($B69,'03-ŠCJ'!$C$12:$C$106,'03-ŠCJ'!$B$12:$B$106,"---")</f>
        <v>---</v>
      </c>
      <c r="Q69" s="204">
        <f>_xlfn.XLOOKUP($B69,'03-ŠCJ'!$C$12:$C$106,'03-ŠCJ'!$I$12:$I$106,0)</f>
        <v>0</v>
      </c>
      <c r="R69" s="217"/>
      <c r="S69" s="218"/>
      <c r="T69" s="219"/>
      <c r="U69" s="220"/>
      <c r="V69" s="217"/>
      <c r="W69" s="218"/>
      <c r="X69" s="219"/>
      <c r="Y69" s="220"/>
      <c r="Z69" s="217"/>
      <c r="AA69" s="218"/>
    </row>
    <row r="70" spans="2:27" x14ac:dyDescent="0.25">
      <c r="B70" s="209">
        <v>78</v>
      </c>
      <c r="C70" s="210" t="s">
        <v>439</v>
      </c>
      <c r="D70" s="211" t="s">
        <v>408</v>
      </c>
      <c r="E70" s="212"/>
      <c r="F70" s="213"/>
      <c r="G70" s="214"/>
      <c r="H70" s="189"/>
      <c r="I70" s="215">
        <f>M70+O70+Q70+S70+U70+W70+Y70+AA70</f>
        <v>4</v>
      </c>
      <c r="J70" s="216">
        <f>_xlfn.RANK.EQ(I70,$I$6:$I$306)</f>
        <v>58</v>
      </c>
      <c r="K70" s="189"/>
      <c r="L70" s="202" t="str">
        <f>_xlfn.XLOOKUP($B70,'01-KMC'!$C$12:$C$106,'01-KMC'!$B$12:$B$106,"---")</f>
        <v>---</v>
      </c>
      <c r="M70" s="203" t="str">
        <f>_xlfn.XLOOKUP($B70,'01-KMC'!$C$12:$C$106,'01-KMC'!$I$12:$I$106,"0")</f>
        <v>0</v>
      </c>
      <c r="N70" s="202">
        <f>_xlfn.XLOOKUP($B70,'02-HKO'!$C$12:$C$106,'02-HKO'!$B$12:$B$106,"---")</f>
        <v>15</v>
      </c>
      <c r="O70" s="204">
        <f>_xlfn.XLOOKUP($B70,'02-HKO'!$C$12:$C$106,'02-HKO'!$I$12:$I$106,0)</f>
        <v>4</v>
      </c>
      <c r="P70" s="202" t="str">
        <f>_xlfn.XLOOKUP($B70,'03-ŠCJ'!$C$12:$C$106,'03-ŠCJ'!$B$12:$B$106,"---")</f>
        <v>---</v>
      </c>
      <c r="Q70" s="204">
        <f>_xlfn.XLOOKUP($B70,'03-ŠCJ'!$C$12:$C$106,'03-ŠCJ'!$I$12:$I$106,0)</f>
        <v>0</v>
      </c>
      <c r="R70" s="217"/>
      <c r="S70" s="218"/>
      <c r="T70" s="219"/>
      <c r="U70" s="220"/>
      <c r="V70" s="217"/>
      <c r="W70" s="218"/>
      <c r="X70" s="219"/>
      <c r="Y70" s="220"/>
      <c r="Z70" s="217"/>
      <c r="AA70" s="218"/>
    </row>
    <row r="71" spans="2:27" x14ac:dyDescent="0.25">
      <c r="B71" s="209">
        <v>40</v>
      </c>
      <c r="C71" s="210" t="s">
        <v>374</v>
      </c>
      <c r="D71" s="211" t="s">
        <v>321</v>
      </c>
      <c r="E71" s="212"/>
      <c r="F71" s="213"/>
      <c r="G71" s="214"/>
      <c r="H71" s="189"/>
      <c r="I71" s="215">
        <f>M71+O71+Q71+S71+U71+W71+Y71+AA71</f>
        <v>3</v>
      </c>
      <c r="J71" s="216">
        <f>_xlfn.RANK.EQ(I71,$I$6:$I$306)</f>
        <v>66</v>
      </c>
      <c r="K71" s="189"/>
      <c r="L71" s="202">
        <f>_xlfn.XLOOKUP($B71,'01-KMC'!$C$12:$C$106,'01-KMC'!$B$12:$B$106,"---")</f>
        <v>14</v>
      </c>
      <c r="M71" s="203">
        <f>_xlfn.XLOOKUP($B71,'01-KMC'!$C$12:$C$106,'01-KMC'!$I$12:$I$106,"0")</f>
        <v>3</v>
      </c>
      <c r="N71" s="202" t="str">
        <f>_xlfn.XLOOKUP($B71,'02-HKO'!$C$12:$C$106,'02-HKO'!$B$12:$B$106,"---")</f>
        <v>---</v>
      </c>
      <c r="O71" s="204">
        <f>_xlfn.XLOOKUP($B71,'02-HKO'!$C$12:$C$106,'02-HKO'!$I$12:$I$106,0)</f>
        <v>0</v>
      </c>
      <c r="P71" s="202" t="str">
        <f>_xlfn.XLOOKUP($B71,'03-ŠCJ'!$C$12:$C$106,'03-ŠCJ'!$B$12:$B$106,"---")</f>
        <v>---</v>
      </c>
      <c r="Q71" s="204">
        <f>_xlfn.XLOOKUP($B71,'03-ŠCJ'!$C$12:$C$106,'03-ŠCJ'!$I$12:$I$106,0)</f>
        <v>0</v>
      </c>
      <c r="R71" s="217"/>
      <c r="S71" s="218"/>
      <c r="T71" s="219"/>
      <c r="U71" s="220"/>
      <c r="V71" s="217"/>
      <c r="W71" s="218"/>
      <c r="X71" s="219"/>
      <c r="Y71" s="220"/>
      <c r="Z71" s="217"/>
      <c r="AA71" s="218"/>
    </row>
    <row r="72" spans="2:27" x14ac:dyDescent="0.25">
      <c r="B72" s="209">
        <v>41</v>
      </c>
      <c r="C72" s="210" t="s">
        <v>375</v>
      </c>
      <c r="D72" s="211" t="s">
        <v>348</v>
      </c>
      <c r="E72" s="212"/>
      <c r="F72" s="213"/>
      <c r="G72" s="214"/>
      <c r="H72" s="189"/>
      <c r="I72" s="215">
        <f>M72+O72+Q72+S72+U72+W72+Y72+AA72</f>
        <v>3</v>
      </c>
      <c r="J72" s="216">
        <f>_xlfn.RANK.EQ(I72,$I$6:$I$306)</f>
        <v>66</v>
      </c>
      <c r="K72" s="189"/>
      <c r="L72" s="202">
        <f>_xlfn.XLOOKUP($B72,'01-KMC'!$C$12:$C$106,'01-KMC'!$B$12:$B$106,"---")</f>
        <v>14</v>
      </c>
      <c r="M72" s="203">
        <f>_xlfn.XLOOKUP($B72,'01-KMC'!$C$12:$C$106,'01-KMC'!$I$12:$I$106,"0")</f>
        <v>3</v>
      </c>
      <c r="N72" s="202" t="str">
        <f>_xlfn.XLOOKUP($B72,'02-HKO'!$C$12:$C$106,'02-HKO'!$B$12:$B$106,"---")</f>
        <v>---</v>
      </c>
      <c r="O72" s="204">
        <f>_xlfn.XLOOKUP($B72,'02-HKO'!$C$12:$C$106,'02-HKO'!$I$12:$I$106,0)</f>
        <v>0</v>
      </c>
      <c r="P72" s="202" t="str">
        <f>_xlfn.XLOOKUP($B72,'03-ŠCJ'!$C$12:$C$106,'03-ŠCJ'!$B$12:$B$106,"---")</f>
        <v>---</v>
      </c>
      <c r="Q72" s="204">
        <f>_xlfn.XLOOKUP($B72,'03-ŠCJ'!$C$12:$C$106,'03-ŠCJ'!$I$12:$I$106,0)</f>
        <v>0</v>
      </c>
      <c r="R72" s="217"/>
      <c r="S72" s="218"/>
      <c r="T72" s="219"/>
      <c r="U72" s="220"/>
      <c r="V72" s="217"/>
      <c r="W72" s="218"/>
      <c r="X72" s="219"/>
      <c r="Y72" s="220"/>
      <c r="Z72" s="217"/>
      <c r="AA72" s="218"/>
    </row>
    <row r="73" spans="2:27" x14ac:dyDescent="0.25">
      <c r="B73" s="209">
        <v>42</v>
      </c>
      <c r="C73" s="210" t="s">
        <v>359</v>
      </c>
      <c r="D73" s="211" t="s">
        <v>376</v>
      </c>
      <c r="E73" s="212"/>
      <c r="F73" s="213"/>
      <c r="G73" s="214"/>
      <c r="H73" s="189"/>
      <c r="I73" s="215">
        <f>M73+O73+Q73+S73+U73+W73+Y73+AA73</f>
        <v>3</v>
      </c>
      <c r="J73" s="216">
        <f>_xlfn.RANK.EQ(I73,$I$6:$I$306)</f>
        <v>66</v>
      </c>
      <c r="K73" s="189"/>
      <c r="L73" s="202">
        <f>_xlfn.XLOOKUP($B73,'01-KMC'!$C$12:$C$106,'01-KMC'!$B$12:$B$106,"---")</f>
        <v>14</v>
      </c>
      <c r="M73" s="203">
        <f>_xlfn.XLOOKUP($B73,'01-KMC'!$C$12:$C$106,'01-KMC'!$I$12:$I$106,"0")</f>
        <v>3</v>
      </c>
      <c r="N73" s="202" t="str">
        <f>_xlfn.XLOOKUP($B73,'02-HKO'!$C$12:$C$106,'02-HKO'!$B$12:$B$106,"---")</f>
        <v>---</v>
      </c>
      <c r="O73" s="204">
        <f>_xlfn.XLOOKUP($B73,'02-HKO'!$C$12:$C$106,'02-HKO'!$I$12:$I$106,0)</f>
        <v>0</v>
      </c>
      <c r="P73" s="202" t="str">
        <f>_xlfn.XLOOKUP($B73,'03-ŠCJ'!$C$12:$C$106,'03-ŠCJ'!$B$12:$B$106,"---")</f>
        <v>---</v>
      </c>
      <c r="Q73" s="204">
        <f>_xlfn.XLOOKUP($B73,'03-ŠCJ'!$C$12:$C$106,'03-ŠCJ'!$I$12:$I$106,0)</f>
        <v>0</v>
      </c>
      <c r="R73" s="217"/>
      <c r="S73" s="218"/>
      <c r="T73" s="219"/>
      <c r="U73" s="220"/>
      <c r="V73" s="217"/>
      <c r="W73" s="218"/>
      <c r="X73" s="219"/>
      <c r="Y73" s="220"/>
      <c r="Z73" s="217"/>
      <c r="AA73" s="218"/>
    </row>
    <row r="74" spans="2:27" x14ac:dyDescent="0.25">
      <c r="B74" s="209">
        <v>43</v>
      </c>
      <c r="C74" s="210" t="s">
        <v>377</v>
      </c>
      <c r="D74" s="211" t="s">
        <v>378</v>
      </c>
      <c r="E74" s="212"/>
      <c r="F74" s="213"/>
      <c r="G74" s="214"/>
      <c r="H74" s="189"/>
      <c r="I74" s="215">
        <f>M74+O74+Q74+S74+U74+W74+Y74+AA74</f>
        <v>3</v>
      </c>
      <c r="J74" s="216">
        <f>_xlfn.RANK.EQ(I74,$I$6:$I$306)</f>
        <v>66</v>
      </c>
      <c r="K74" s="189"/>
      <c r="L74" s="202">
        <f>_xlfn.XLOOKUP($B74,'01-KMC'!$C$12:$C$106,'01-KMC'!$B$12:$B$106,"---")</f>
        <v>15</v>
      </c>
      <c r="M74" s="203">
        <f>_xlfn.XLOOKUP($B74,'01-KMC'!$C$12:$C$106,'01-KMC'!$I$12:$I$106,"0")</f>
        <v>3</v>
      </c>
      <c r="N74" s="202" t="str">
        <f>_xlfn.XLOOKUP($B74,'02-HKO'!$C$12:$C$106,'02-HKO'!$B$12:$B$106,"---")</f>
        <v>---</v>
      </c>
      <c r="O74" s="204">
        <f>_xlfn.XLOOKUP($B74,'02-HKO'!$C$12:$C$106,'02-HKO'!$I$12:$I$106,0)</f>
        <v>0</v>
      </c>
      <c r="P74" s="202" t="str">
        <f>_xlfn.XLOOKUP($B74,'03-ŠCJ'!$C$12:$C$106,'03-ŠCJ'!$B$12:$B$106,"---")</f>
        <v>---</v>
      </c>
      <c r="Q74" s="204">
        <f>_xlfn.XLOOKUP($B74,'03-ŠCJ'!$C$12:$C$106,'03-ŠCJ'!$I$12:$I$106,0)</f>
        <v>0</v>
      </c>
      <c r="R74" s="217"/>
      <c r="S74" s="218"/>
      <c r="T74" s="219"/>
      <c r="U74" s="220"/>
      <c r="V74" s="217"/>
      <c r="W74" s="218"/>
      <c r="X74" s="219"/>
      <c r="Y74" s="220"/>
      <c r="Z74" s="217"/>
      <c r="AA74" s="218"/>
    </row>
    <row r="75" spans="2:27" x14ac:dyDescent="0.25">
      <c r="B75" s="209">
        <v>44</v>
      </c>
      <c r="C75" s="210" t="s">
        <v>379</v>
      </c>
      <c r="D75" s="211" t="s">
        <v>372</v>
      </c>
      <c r="E75" s="212"/>
      <c r="F75" s="213"/>
      <c r="G75" s="214"/>
      <c r="H75" s="189"/>
      <c r="I75" s="215">
        <f>M75+O75+Q75+S75+U75+W75+Y75+AA75</f>
        <v>3</v>
      </c>
      <c r="J75" s="216">
        <f>_xlfn.RANK.EQ(I75,$I$6:$I$306)</f>
        <v>66</v>
      </c>
      <c r="K75" s="189"/>
      <c r="L75" s="202">
        <f>_xlfn.XLOOKUP($B75,'01-KMC'!$C$12:$C$106,'01-KMC'!$B$12:$B$106,"---")</f>
        <v>15</v>
      </c>
      <c r="M75" s="203">
        <f>_xlfn.XLOOKUP($B75,'01-KMC'!$C$12:$C$106,'01-KMC'!$I$12:$I$106,"0")</f>
        <v>3</v>
      </c>
      <c r="N75" s="202" t="str">
        <f>_xlfn.XLOOKUP($B75,'02-HKO'!$C$12:$C$106,'02-HKO'!$B$12:$B$106,"---")</f>
        <v>---</v>
      </c>
      <c r="O75" s="204">
        <f>_xlfn.XLOOKUP($B75,'02-HKO'!$C$12:$C$106,'02-HKO'!$I$12:$I$106,0)</f>
        <v>0</v>
      </c>
      <c r="P75" s="202" t="str">
        <f>_xlfn.XLOOKUP($B75,'03-ŠCJ'!$C$12:$C$106,'03-ŠCJ'!$B$12:$B$106,"---")</f>
        <v>---</v>
      </c>
      <c r="Q75" s="204">
        <f>_xlfn.XLOOKUP($B75,'03-ŠCJ'!$C$12:$C$106,'03-ŠCJ'!$I$12:$I$106,0)</f>
        <v>0</v>
      </c>
      <c r="R75" s="217"/>
      <c r="S75" s="218"/>
      <c r="T75" s="219"/>
      <c r="U75" s="220"/>
      <c r="V75" s="217"/>
      <c r="W75" s="218"/>
      <c r="X75" s="219"/>
      <c r="Y75" s="220"/>
      <c r="Z75" s="217"/>
      <c r="AA75" s="218"/>
    </row>
    <row r="76" spans="2:27" x14ac:dyDescent="0.25">
      <c r="B76" s="209">
        <v>45</v>
      </c>
      <c r="C76" s="210" t="s">
        <v>380</v>
      </c>
      <c r="D76" s="211" t="s">
        <v>381</v>
      </c>
      <c r="E76" s="212"/>
      <c r="F76" s="213"/>
      <c r="G76" s="214"/>
      <c r="H76" s="189"/>
      <c r="I76" s="215">
        <f>M76+O76+Q76+S76+U76+W76+Y76+AA76</f>
        <v>3</v>
      </c>
      <c r="J76" s="216">
        <f>_xlfn.RANK.EQ(I76,$I$6:$I$306)</f>
        <v>66</v>
      </c>
      <c r="K76" s="189"/>
      <c r="L76" s="202">
        <f>_xlfn.XLOOKUP($B76,'01-KMC'!$C$12:$C$106,'01-KMC'!$B$12:$B$106,"---")</f>
        <v>15</v>
      </c>
      <c r="M76" s="203">
        <f>_xlfn.XLOOKUP($B76,'01-KMC'!$C$12:$C$106,'01-KMC'!$I$12:$I$106,"0")</f>
        <v>3</v>
      </c>
      <c r="N76" s="202" t="str">
        <f>_xlfn.XLOOKUP($B76,'02-HKO'!$C$12:$C$106,'02-HKO'!$B$12:$B$106,"---")</f>
        <v>---</v>
      </c>
      <c r="O76" s="204">
        <f>_xlfn.XLOOKUP($B76,'02-HKO'!$C$12:$C$106,'02-HKO'!$I$12:$I$106,0)</f>
        <v>0</v>
      </c>
      <c r="P76" s="202" t="str">
        <f>_xlfn.XLOOKUP($B76,'03-ŠCJ'!$C$12:$C$106,'03-ŠCJ'!$B$12:$B$106,"---")</f>
        <v>---</v>
      </c>
      <c r="Q76" s="204">
        <f>_xlfn.XLOOKUP($B76,'03-ŠCJ'!$C$12:$C$106,'03-ŠCJ'!$I$12:$I$106,0)</f>
        <v>0</v>
      </c>
      <c r="R76" s="217"/>
      <c r="S76" s="218"/>
      <c r="T76" s="219"/>
      <c r="U76" s="220"/>
      <c r="V76" s="217"/>
      <c r="W76" s="218"/>
      <c r="X76" s="219"/>
      <c r="Y76" s="220"/>
      <c r="Z76" s="217"/>
      <c r="AA76" s="218"/>
    </row>
    <row r="77" spans="2:27" x14ac:dyDescent="0.25">
      <c r="B77" s="209">
        <v>46</v>
      </c>
      <c r="C77" s="210" t="s">
        <v>382</v>
      </c>
      <c r="D77" s="211" t="s">
        <v>348</v>
      </c>
      <c r="E77" s="212"/>
      <c r="F77" s="213"/>
      <c r="G77" s="214"/>
      <c r="H77" s="189"/>
      <c r="I77" s="215">
        <f>M77+O77+Q77+S77+U77+W77+Y77+AA77</f>
        <v>3</v>
      </c>
      <c r="J77" s="216">
        <f>_xlfn.RANK.EQ(I77,$I$6:$I$306)</f>
        <v>66</v>
      </c>
      <c r="K77" s="189"/>
      <c r="L77" s="202">
        <f>_xlfn.XLOOKUP($B77,'01-KMC'!$C$12:$C$106,'01-KMC'!$B$12:$B$106,"---")</f>
        <v>16</v>
      </c>
      <c r="M77" s="203">
        <f>_xlfn.XLOOKUP($B77,'01-KMC'!$C$12:$C$106,'01-KMC'!$I$12:$I$106,"0")</f>
        <v>3</v>
      </c>
      <c r="N77" s="202" t="str">
        <f>_xlfn.XLOOKUP($B77,'02-HKO'!$C$12:$C$106,'02-HKO'!$B$12:$B$106,"---")</f>
        <v>---</v>
      </c>
      <c r="O77" s="204">
        <f>_xlfn.XLOOKUP($B77,'02-HKO'!$C$12:$C$106,'02-HKO'!$I$12:$I$106,0)</f>
        <v>0</v>
      </c>
      <c r="P77" s="202" t="str">
        <f>_xlfn.XLOOKUP($B77,'03-ŠCJ'!$C$12:$C$106,'03-ŠCJ'!$B$12:$B$106,"---")</f>
        <v>---</v>
      </c>
      <c r="Q77" s="204">
        <f>_xlfn.XLOOKUP($B77,'03-ŠCJ'!$C$12:$C$106,'03-ŠCJ'!$I$12:$I$106,0)</f>
        <v>0</v>
      </c>
      <c r="R77" s="217"/>
      <c r="S77" s="218"/>
      <c r="T77" s="219"/>
      <c r="U77" s="220"/>
      <c r="V77" s="217"/>
      <c r="W77" s="218"/>
      <c r="X77" s="219"/>
      <c r="Y77" s="220"/>
      <c r="Z77" s="217"/>
      <c r="AA77" s="218"/>
    </row>
    <row r="78" spans="2:27" x14ac:dyDescent="0.25">
      <c r="B78" s="209">
        <v>47</v>
      </c>
      <c r="C78" s="210" t="s">
        <v>383</v>
      </c>
      <c r="D78" s="211" t="s">
        <v>384</v>
      </c>
      <c r="E78" s="212"/>
      <c r="F78" s="213"/>
      <c r="G78" s="214"/>
      <c r="H78" s="189"/>
      <c r="I78" s="215">
        <f>M78+O78+Q78+S78+U78+W78+Y78+AA78</f>
        <v>3</v>
      </c>
      <c r="J78" s="216">
        <f>_xlfn.RANK.EQ(I78,$I$6:$I$306)</f>
        <v>66</v>
      </c>
      <c r="K78" s="189"/>
      <c r="L78" s="202">
        <f>_xlfn.XLOOKUP($B78,'01-KMC'!$C$12:$C$106,'01-KMC'!$B$12:$B$106,"---")</f>
        <v>16</v>
      </c>
      <c r="M78" s="203">
        <f>_xlfn.XLOOKUP($B78,'01-KMC'!$C$12:$C$106,'01-KMC'!$I$12:$I$106,"0")</f>
        <v>3</v>
      </c>
      <c r="N78" s="202" t="str">
        <f>_xlfn.XLOOKUP($B78,'02-HKO'!$C$12:$C$106,'02-HKO'!$B$12:$B$106,"---")</f>
        <v>---</v>
      </c>
      <c r="O78" s="204">
        <f>_xlfn.XLOOKUP($B78,'02-HKO'!$C$12:$C$106,'02-HKO'!$I$12:$I$106,0)</f>
        <v>0</v>
      </c>
      <c r="P78" s="202" t="str">
        <f>_xlfn.XLOOKUP($B78,'03-ŠCJ'!$C$12:$C$106,'03-ŠCJ'!$B$12:$B$106,"---")</f>
        <v>---</v>
      </c>
      <c r="Q78" s="204">
        <f>_xlfn.XLOOKUP($B78,'03-ŠCJ'!$C$12:$C$106,'03-ŠCJ'!$I$12:$I$106,0)</f>
        <v>0</v>
      </c>
      <c r="R78" s="217"/>
      <c r="S78" s="218"/>
      <c r="T78" s="219"/>
      <c r="U78" s="220"/>
      <c r="V78" s="217"/>
      <c r="W78" s="218"/>
      <c r="X78" s="219"/>
      <c r="Y78" s="220"/>
      <c r="Z78" s="217"/>
      <c r="AA78" s="218"/>
    </row>
    <row r="79" spans="2:27" x14ac:dyDescent="0.25">
      <c r="B79" s="209">
        <v>48</v>
      </c>
      <c r="C79" s="210" t="s">
        <v>385</v>
      </c>
      <c r="D79" s="211" t="s">
        <v>337</v>
      </c>
      <c r="E79" s="212"/>
      <c r="F79" s="213"/>
      <c r="G79" s="214"/>
      <c r="H79" s="189"/>
      <c r="I79" s="215">
        <f>M79+O79+Q79+S79+U79+W79+Y79+AA79</f>
        <v>3</v>
      </c>
      <c r="J79" s="216">
        <f>_xlfn.RANK.EQ(I79,$I$6:$I$306)</f>
        <v>66</v>
      </c>
      <c r="K79" s="189"/>
      <c r="L79" s="202">
        <f>_xlfn.XLOOKUP($B79,'01-KMC'!$C$12:$C$106,'01-KMC'!$B$12:$B$106,"---")</f>
        <v>16</v>
      </c>
      <c r="M79" s="203">
        <f>_xlfn.XLOOKUP($B79,'01-KMC'!$C$12:$C$106,'01-KMC'!$I$12:$I$106,"0")</f>
        <v>3</v>
      </c>
      <c r="N79" s="202" t="str">
        <f>_xlfn.XLOOKUP($B79,'02-HKO'!$C$12:$C$106,'02-HKO'!$B$12:$B$106,"---")</f>
        <v>---</v>
      </c>
      <c r="O79" s="204">
        <f>_xlfn.XLOOKUP($B79,'02-HKO'!$C$12:$C$106,'02-HKO'!$I$12:$I$106,0)</f>
        <v>0</v>
      </c>
      <c r="P79" s="202" t="str">
        <f>_xlfn.XLOOKUP($B79,'03-ŠCJ'!$C$12:$C$106,'03-ŠCJ'!$B$12:$B$106,"---")</f>
        <v>---</v>
      </c>
      <c r="Q79" s="204">
        <f>_xlfn.XLOOKUP($B79,'03-ŠCJ'!$C$12:$C$106,'03-ŠCJ'!$I$12:$I$106,0)</f>
        <v>0</v>
      </c>
      <c r="R79" s="217"/>
      <c r="S79" s="218"/>
      <c r="T79" s="219"/>
      <c r="U79" s="220"/>
      <c r="V79" s="217"/>
      <c r="W79" s="218"/>
      <c r="X79" s="219"/>
      <c r="Y79" s="220"/>
      <c r="Z79" s="217"/>
      <c r="AA79" s="218"/>
    </row>
    <row r="80" spans="2:27" x14ac:dyDescent="0.25">
      <c r="B80" s="209">
        <v>79</v>
      </c>
      <c r="C80" s="210" t="s">
        <v>351</v>
      </c>
      <c r="D80" s="211" t="s">
        <v>352</v>
      </c>
      <c r="E80" s="212"/>
      <c r="F80" s="213"/>
      <c r="G80" s="214"/>
      <c r="H80" s="189"/>
      <c r="I80" s="215">
        <f>M80+O80+Q80+S80+U80+W80+Y80+AA80</f>
        <v>3</v>
      </c>
      <c r="J80" s="216">
        <f>_xlfn.RANK.EQ(I80,$I$6:$I$306)</f>
        <v>66</v>
      </c>
      <c r="K80" s="189"/>
      <c r="L80" s="202" t="str">
        <f>_xlfn.XLOOKUP($B80,'01-KMC'!$C$12:$C$106,'01-KMC'!$B$12:$B$106,"---")</f>
        <v>---</v>
      </c>
      <c r="M80" s="203" t="str">
        <f>_xlfn.XLOOKUP($B80,'01-KMC'!$C$12:$C$106,'01-KMC'!$I$12:$I$106,"0")</f>
        <v>0</v>
      </c>
      <c r="N80" s="202">
        <f>_xlfn.XLOOKUP($B80,'02-HKO'!$C$12:$C$106,'02-HKO'!$B$12:$B$106,"---")</f>
        <v>17</v>
      </c>
      <c r="O80" s="204">
        <f>_xlfn.XLOOKUP($B80,'02-HKO'!$C$12:$C$106,'02-HKO'!$I$12:$I$106,0)</f>
        <v>3</v>
      </c>
      <c r="P80" s="202" t="str">
        <f>_xlfn.XLOOKUP($B80,'03-ŠCJ'!$C$12:$C$106,'03-ŠCJ'!$B$12:$B$106,"---")</f>
        <v>---</v>
      </c>
      <c r="Q80" s="204">
        <f>_xlfn.XLOOKUP($B80,'03-ŠCJ'!$C$12:$C$106,'03-ŠCJ'!$I$12:$I$106,0)</f>
        <v>0</v>
      </c>
      <c r="R80" s="217"/>
      <c r="S80" s="218"/>
      <c r="T80" s="219"/>
      <c r="U80" s="220"/>
      <c r="V80" s="217"/>
      <c r="W80" s="218"/>
      <c r="X80" s="219"/>
      <c r="Y80" s="220"/>
      <c r="Z80" s="217"/>
      <c r="AA80" s="218"/>
    </row>
    <row r="81" spans="2:27" x14ac:dyDescent="0.25">
      <c r="B81" s="209">
        <v>80</v>
      </c>
      <c r="C81" s="210" t="s">
        <v>440</v>
      </c>
      <c r="D81" s="211" t="s">
        <v>307</v>
      </c>
      <c r="E81" s="212"/>
      <c r="F81" s="213"/>
      <c r="G81" s="214"/>
      <c r="H81" s="189"/>
      <c r="I81" s="215">
        <f>M81+O81+Q81+S81+U81+W81+Y81+AA81</f>
        <v>3</v>
      </c>
      <c r="J81" s="216">
        <f>_xlfn.RANK.EQ(I81,$I$6:$I$306)</f>
        <v>66</v>
      </c>
      <c r="K81" s="189"/>
      <c r="L81" s="202" t="str">
        <f>_xlfn.XLOOKUP($B81,'01-KMC'!$C$12:$C$106,'01-KMC'!$B$12:$B$106,"---")</f>
        <v>---</v>
      </c>
      <c r="M81" s="203" t="str">
        <f>_xlfn.XLOOKUP($B81,'01-KMC'!$C$12:$C$106,'01-KMC'!$I$12:$I$106,"0")</f>
        <v>0</v>
      </c>
      <c r="N81" s="202">
        <f>_xlfn.XLOOKUP($B81,'02-HKO'!$C$12:$C$106,'02-HKO'!$B$12:$B$106,"---")</f>
        <v>17</v>
      </c>
      <c r="O81" s="204">
        <f>_xlfn.XLOOKUP($B81,'02-HKO'!$C$12:$C$106,'02-HKO'!$I$12:$I$106,0)</f>
        <v>3</v>
      </c>
      <c r="P81" s="202" t="str">
        <f>_xlfn.XLOOKUP($B81,'03-ŠCJ'!$C$12:$C$106,'03-ŠCJ'!$B$12:$B$106,"---")</f>
        <v>---</v>
      </c>
      <c r="Q81" s="204">
        <f>_xlfn.XLOOKUP($B81,'03-ŠCJ'!$C$12:$C$106,'03-ŠCJ'!$I$12:$I$106,0)</f>
        <v>0</v>
      </c>
      <c r="R81" s="217"/>
      <c r="S81" s="218"/>
      <c r="T81" s="219"/>
      <c r="U81" s="220"/>
      <c r="V81" s="217"/>
      <c r="W81" s="218"/>
      <c r="X81" s="219"/>
      <c r="Y81" s="220"/>
      <c r="Z81" s="217"/>
      <c r="AA81" s="218"/>
    </row>
    <row r="82" spans="2:27" x14ac:dyDescent="0.25">
      <c r="B82" s="209">
        <v>81</v>
      </c>
      <c r="C82" s="210" t="s">
        <v>441</v>
      </c>
      <c r="D82" s="211" t="s">
        <v>340</v>
      </c>
      <c r="E82" s="212"/>
      <c r="F82" s="213"/>
      <c r="G82" s="214"/>
      <c r="H82" s="189"/>
      <c r="I82" s="215">
        <f>M82+O82+Q82+S82+U82+W82+Y82+AA82</f>
        <v>3</v>
      </c>
      <c r="J82" s="216">
        <f>_xlfn.RANK.EQ(I82,$I$6:$I$306)</f>
        <v>66</v>
      </c>
      <c r="K82" s="189"/>
      <c r="L82" s="202" t="str">
        <f>_xlfn.XLOOKUP($B82,'01-KMC'!$C$12:$C$106,'01-KMC'!$B$12:$B$106,"---")</f>
        <v>---</v>
      </c>
      <c r="M82" s="203" t="str">
        <f>_xlfn.XLOOKUP($B82,'01-KMC'!$C$12:$C$106,'01-KMC'!$I$12:$I$106,"0")</f>
        <v>0</v>
      </c>
      <c r="N82" s="202">
        <f>_xlfn.XLOOKUP($B82,'02-HKO'!$C$12:$C$106,'02-HKO'!$B$12:$B$106,"---")</f>
        <v>17</v>
      </c>
      <c r="O82" s="204">
        <f>_xlfn.XLOOKUP($B82,'02-HKO'!$C$12:$C$106,'02-HKO'!$I$12:$I$106,0)</f>
        <v>3</v>
      </c>
      <c r="P82" s="202" t="str">
        <f>_xlfn.XLOOKUP($B82,'03-ŠCJ'!$C$12:$C$106,'03-ŠCJ'!$B$12:$B$106,"---")</f>
        <v>---</v>
      </c>
      <c r="Q82" s="204">
        <f>_xlfn.XLOOKUP($B82,'03-ŠCJ'!$C$12:$C$106,'03-ŠCJ'!$I$12:$I$106,0)</f>
        <v>0</v>
      </c>
      <c r="R82" s="217"/>
      <c r="S82" s="218"/>
      <c r="T82" s="219"/>
      <c r="U82" s="220"/>
      <c r="V82" s="217"/>
      <c r="W82" s="218"/>
      <c r="X82" s="219"/>
      <c r="Y82" s="220"/>
      <c r="Z82" s="217"/>
      <c r="AA82" s="218"/>
    </row>
    <row r="83" spans="2:27" x14ac:dyDescent="0.25">
      <c r="B83" s="209">
        <v>82</v>
      </c>
      <c r="C83" s="210" t="s">
        <v>442</v>
      </c>
      <c r="D83" s="211" t="s">
        <v>443</v>
      </c>
      <c r="E83" s="212"/>
      <c r="F83" s="213"/>
      <c r="G83" s="214"/>
      <c r="H83" s="189"/>
      <c r="I83" s="215">
        <f>M83+O83+Q83+S83+U83+W83+Y83+AA83</f>
        <v>3</v>
      </c>
      <c r="J83" s="216">
        <f>_xlfn.RANK.EQ(I83,$I$6:$I$306)</f>
        <v>66</v>
      </c>
      <c r="K83" s="189"/>
      <c r="L83" s="202" t="str">
        <f>_xlfn.XLOOKUP($B83,'01-KMC'!$C$12:$C$106,'01-KMC'!$B$12:$B$106,"---")</f>
        <v>---</v>
      </c>
      <c r="M83" s="203" t="str">
        <f>_xlfn.XLOOKUP($B83,'01-KMC'!$C$12:$C$106,'01-KMC'!$I$12:$I$106,"0")</f>
        <v>0</v>
      </c>
      <c r="N83" s="202">
        <f>_xlfn.XLOOKUP($B83,'02-HKO'!$C$12:$C$106,'02-HKO'!$B$12:$B$106,"---")</f>
        <v>18</v>
      </c>
      <c r="O83" s="204">
        <f>_xlfn.XLOOKUP($B83,'02-HKO'!$C$12:$C$106,'02-HKO'!$I$12:$I$106,0)</f>
        <v>3</v>
      </c>
      <c r="P83" s="202" t="str">
        <f>_xlfn.XLOOKUP($B83,'03-ŠCJ'!$C$12:$C$106,'03-ŠCJ'!$B$12:$B$106,"---")</f>
        <v>---</v>
      </c>
      <c r="Q83" s="204">
        <f>_xlfn.XLOOKUP($B83,'03-ŠCJ'!$C$12:$C$106,'03-ŠCJ'!$I$12:$I$106,0)</f>
        <v>0</v>
      </c>
      <c r="R83" s="217"/>
      <c r="S83" s="218"/>
      <c r="T83" s="219"/>
      <c r="U83" s="220"/>
      <c r="V83" s="217"/>
      <c r="W83" s="218"/>
      <c r="X83" s="219"/>
      <c r="Y83" s="220"/>
      <c r="Z83" s="217"/>
      <c r="AA83" s="218"/>
    </row>
    <row r="84" spans="2:27" x14ac:dyDescent="0.25">
      <c r="B84" s="209">
        <v>83</v>
      </c>
      <c r="C84" s="210" t="s">
        <v>442</v>
      </c>
      <c r="D84" s="211" t="s">
        <v>444</v>
      </c>
      <c r="E84" s="212"/>
      <c r="F84" s="213"/>
      <c r="G84" s="214"/>
      <c r="H84" s="189"/>
      <c r="I84" s="215">
        <f>M84+O84+Q84+S84+U84+W84+Y84+AA84</f>
        <v>3</v>
      </c>
      <c r="J84" s="216">
        <f>_xlfn.RANK.EQ(I84,$I$6:$I$306)</f>
        <v>66</v>
      </c>
      <c r="K84" s="189"/>
      <c r="L84" s="202" t="str">
        <f>_xlfn.XLOOKUP($B84,'01-KMC'!$C$12:$C$106,'01-KMC'!$B$12:$B$106,"---")</f>
        <v>---</v>
      </c>
      <c r="M84" s="203" t="str">
        <f>_xlfn.XLOOKUP($B84,'01-KMC'!$C$12:$C$106,'01-KMC'!$I$12:$I$106,"0")</f>
        <v>0</v>
      </c>
      <c r="N84" s="202">
        <f>_xlfn.XLOOKUP($B84,'02-HKO'!$C$12:$C$106,'02-HKO'!$B$12:$B$106,"---")</f>
        <v>18</v>
      </c>
      <c r="O84" s="204">
        <f>_xlfn.XLOOKUP($B84,'02-HKO'!$C$12:$C$106,'02-HKO'!$I$12:$I$106,0)</f>
        <v>3</v>
      </c>
      <c r="P84" s="202" t="str">
        <f>_xlfn.XLOOKUP($B84,'03-ŠCJ'!$C$12:$C$106,'03-ŠCJ'!$B$12:$B$106,"---")</f>
        <v>---</v>
      </c>
      <c r="Q84" s="204">
        <f>_xlfn.XLOOKUP($B84,'03-ŠCJ'!$C$12:$C$106,'03-ŠCJ'!$I$12:$I$106,0)</f>
        <v>0</v>
      </c>
      <c r="R84" s="217"/>
      <c r="S84" s="218"/>
      <c r="T84" s="219"/>
      <c r="U84" s="220"/>
      <c r="V84" s="217"/>
      <c r="W84" s="218"/>
      <c r="X84" s="219"/>
      <c r="Y84" s="220"/>
      <c r="Z84" s="217"/>
      <c r="AA84" s="218"/>
    </row>
    <row r="85" spans="2:27" x14ac:dyDescent="0.25">
      <c r="B85" s="209">
        <v>84</v>
      </c>
      <c r="C85" s="210" t="s">
        <v>442</v>
      </c>
      <c r="D85" s="211" t="s">
        <v>445</v>
      </c>
      <c r="E85" s="212"/>
      <c r="F85" s="213"/>
      <c r="G85" s="214"/>
      <c r="H85" s="189"/>
      <c r="I85" s="215">
        <f>M85+O85+Q85+S85+U85+W85+Y85+AA85</f>
        <v>3</v>
      </c>
      <c r="J85" s="216">
        <f>_xlfn.RANK.EQ(I85,$I$6:$I$306)</f>
        <v>66</v>
      </c>
      <c r="K85" s="189"/>
      <c r="L85" s="202" t="str">
        <f>_xlfn.XLOOKUP($B85,'01-KMC'!$C$12:$C$106,'01-KMC'!$B$12:$B$106,"---")</f>
        <v>---</v>
      </c>
      <c r="M85" s="203" t="str">
        <f>_xlfn.XLOOKUP($B85,'01-KMC'!$C$12:$C$106,'01-KMC'!$I$12:$I$106,"0")</f>
        <v>0</v>
      </c>
      <c r="N85" s="202">
        <f>_xlfn.XLOOKUP($B85,'02-HKO'!$C$12:$C$106,'02-HKO'!$B$12:$B$106,"---")</f>
        <v>18</v>
      </c>
      <c r="O85" s="204">
        <f>_xlfn.XLOOKUP($B85,'02-HKO'!$C$12:$C$106,'02-HKO'!$I$12:$I$106,0)</f>
        <v>3</v>
      </c>
      <c r="P85" s="202" t="str">
        <f>_xlfn.XLOOKUP($B85,'03-ŠCJ'!$C$12:$C$106,'03-ŠCJ'!$B$12:$B$106,"---")</f>
        <v>---</v>
      </c>
      <c r="Q85" s="204">
        <f>_xlfn.XLOOKUP($B85,'03-ŠCJ'!$C$12:$C$106,'03-ŠCJ'!$I$12:$I$106,0)</f>
        <v>0</v>
      </c>
      <c r="R85" s="217"/>
      <c r="S85" s="218"/>
      <c r="T85" s="219"/>
      <c r="U85" s="220"/>
      <c r="V85" s="217"/>
      <c r="W85" s="218"/>
      <c r="X85" s="219"/>
      <c r="Y85" s="220"/>
      <c r="Z85" s="217"/>
      <c r="AA85" s="218"/>
    </row>
    <row r="86" spans="2:27" x14ac:dyDescent="0.25">
      <c r="B86" s="209">
        <v>85</v>
      </c>
      <c r="C86" s="210" t="s">
        <v>446</v>
      </c>
      <c r="D86" s="211" t="s">
        <v>447</v>
      </c>
      <c r="E86" s="212"/>
      <c r="F86" s="213"/>
      <c r="G86" s="214"/>
      <c r="H86" s="189"/>
      <c r="I86" s="215">
        <f>M86+O86+Q86+S86+U86+W86+Y86+AA86</f>
        <v>3</v>
      </c>
      <c r="J86" s="216">
        <f>_xlfn.RANK.EQ(I86,$I$6:$I$306)</f>
        <v>66</v>
      </c>
      <c r="K86" s="189"/>
      <c r="L86" s="202" t="str">
        <f>_xlfn.XLOOKUP($B86,'01-KMC'!$C$12:$C$106,'01-KMC'!$B$12:$B$106,"---")</f>
        <v>---</v>
      </c>
      <c r="M86" s="203" t="str">
        <f>_xlfn.XLOOKUP($B86,'01-KMC'!$C$12:$C$106,'01-KMC'!$I$12:$I$106,"0")</f>
        <v>0</v>
      </c>
      <c r="N86" s="202">
        <f>_xlfn.XLOOKUP($B86,'02-HKO'!$C$12:$C$106,'02-HKO'!$B$12:$B$106,"---")</f>
        <v>19</v>
      </c>
      <c r="O86" s="204">
        <f>_xlfn.XLOOKUP($B86,'02-HKO'!$C$12:$C$106,'02-HKO'!$I$12:$I$106,0)</f>
        <v>3</v>
      </c>
      <c r="P86" s="202" t="str">
        <f>_xlfn.XLOOKUP($B86,'03-ŠCJ'!$C$12:$C$106,'03-ŠCJ'!$B$12:$B$106,"---")</f>
        <v>---</v>
      </c>
      <c r="Q86" s="204">
        <f>_xlfn.XLOOKUP($B86,'03-ŠCJ'!$C$12:$C$106,'03-ŠCJ'!$I$12:$I$106,0)</f>
        <v>0</v>
      </c>
      <c r="R86" s="217"/>
      <c r="S86" s="218"/>
      <c r="T86" s="219"/>
      <c r="U86" s="220"/>
      <c r="V86" s="217"/>
      <c r="W86" s="218"/>
      <c r="X86" s="219"/>
      <c r="Y86" s="220"/>
      <c r="Z86" s="217"/>
      <c r="AA86" s="218"/>
    </row>
    <row r="87" spans="2:27" x14ac:dyDescent="0.25">
      <c r="B87" s="209">
        <v>86</v>
      </c>
      <c r="C87" s="210" t="s">
        <v>448</v>
      </c>
      <c r="D87" s="211" t="s">
        <v>449</v>
      </c>
      <c r="E87" s="212"/>
      <c r="F87" s="213"/>
      <c r="G87" s="214"/>
      <c r="H87" s="189"/>
      <c r="I87" s="215">
        <f>M87+O87+Q87+S87+U87+W87+Y87+AA87</f>
        <v>3</v>
      </c>
      <c r="J87" s="216">
        <f>_xlfn.RANK.EQ(I87,$I$6:$I$306)</f>
        <v>66</v>
      </c>
      <c r="K87" s="189"/>
      <c r="L87" s="202" t="str">
        <f>_xlfn.XLOOKUP($B87,'01-KMC'!$C$12:$C$106,'01-KMC'!$B$12:$B$106,"---")</f>
        <v>---</v>
      </c>
      <c r="M87" s="203" t="str">
        <f>_xlfn.XLOOKUP($B87,'01-KMC'!$C$12:$C$106,'01-KMC'!$I$12:$I$106,"0")</f>
        <v>0</v>
      </c>
      <c r="N87" s="202">
        <f>_xlfn.XLOOKUP($B87,'02-HKO'!$C$12:$C$106,'02-HKO'!$B$12:$B$106,"---")</f>
        <v>19</v>
      </c>
      <c r="O87" s="204">
        <f>_xlfn.XLOOKUP($B87,'02-HKO'!$C$12:$C$106,'02-HKO'!$I$12:$I$106,0)</f>
        <v>3</v>
      </c>
      <c r="P87" s="202" t="str">
        <f>_xlfn.XLOOKUP($B87,'03-ŠCJ'!$C$12:$C$106,'03-ŠCJ'!$B$12:$B$106,"---")</f>
        <v>---</v>
      </c>
      <c r="Q87" s="204">
        <f>_xlfn.XLOOKUP($B87,'03-ŠCJ'!$C$12:$C$106,'03-ŠCJ'!$I$12:$I$106,0)</f>
        <v>0</v>
      </c>
      <c r="R87" s="217"/>
      <c r="S87" s="218"/>
      <c r="T87" s="219"/>
      <c r="U87" s="220"/>
      <c r="V87" s="217"/>
      <c r="W87" s="218"/>
      <c r="X87" s="219"/>
      <c r="Y87" s="220"/>
      <c r="Z87" s="217"/>
      <c r="AA87" s="218"/>
    </row>
    <row r="88" spans="2:27" x14ac:dyDescent="0.25">
      <c r="B88" s="209">
        <v>87</v>
      </c>
      <c r="C88" s="210" t="s">
        <v>451</v>
      </c>
      <c r="D88" s="211" t="s">
        <v>450</v>
      </c>
      <c r="E88" s="212"/>
      <c r="F88" s="213"/>
      <c r="G88" s="214"/>
      <c r="H88" s="189"/>
      <c r="I88" s="215">
        <f>M88+O88+Q88+S88+U88+W88+Y88+AA88</f>
        <v>3</v>
      </c>
      <c r="J88" s="216">
        <f>_xlfn.RANK.EQ(I88,$I$6:$I$306)</f>
        <v>66</v>
      </c>
      <c r="K88" s="189"/>
      <c r="L88" s="202" t="str">
        <f>_xlfn.XLOOKUP($B88,'01-KMC'!$C$12:$C$106,'01-KMC'!$B$12:$B$106,"---")</f>
        <v>---</v>
      </c>
      <c r="M88" s="203" t="str">
        <f>_xlfn.XLOOKUP($B88,'01-KMC'!$C$12:$C$106,'01-KMC'!$I$12:$I$106,"0")</f>
        <v>0</v>
      </c>
      <c r="N88" s="202">
        <f>_xlfn.XLOOKUP($B88,'02-HKO'!$C$12:$C$106,'02-HKO'!$B$12:$B$106,"---")</f>
        <v>19</v>
      </c>
      <c r="O88" s="204">
        <f>_xlfn.XLOOKUP($B88,'02-HKO'!$C$12:$C$106,'02-HKO'!$I$12:$I$106,0)</f>
        <v>3</v>
      </c>
      <c r="P88" s="202" t="str">
        <f>_xlfn.XLOOKUP($B88,'03-ŠCJ'!$C$12:$C$106,'03-ŠCJ'!$B$12:$B$106,"---")</f>
        <v>---</v>
      </c>
      <c r="Q88" s="204">
        <f>_xlfn.XLOOKUP($B88,'03-ŠCJ'!$C$12:$C$106,'03-ŠCJ'!$I$12:$I$106,0)</f>
        <v>0</v>
      </c>
      <c r="R88" s="217"/>
      <c r="S88" s="218"/>
      <c r="T88" s="219"/>
      <c r="U88" s="220"/>
      <c r="V88" s="217"/>
      <c r="W88" s="218"/>
      <c r="X88" s="219"/>
      <c r="Y88" s="220"/>
      <c r="Z88" s="217"/>
      <c r="AA88" s="218"/>
    </row>
    <row r="89" spans="2:27" x14ac:dyDescent="0.25">
      <c r="B89" s="209">
        <v>88</v>
      </c>
      <c r="C89" s="210" t="s">
        <v>454</v>
      </c>
      <c r="D89" s="211" t="s">
        <v>340</v>
      </c>
      <c r="E89" s="212"/>
      <c r="F89" s="213"/>
      <c r="G89" s="214"/>
      <c r="H89" s="189"/>
      <c r="I89" s="215">
        <f>M89+O89+Q89+S89+U89+W89+Y89+AA89</f>
        <v>3</v>
      </c>
      <c r="J89" s="216">
        <f>_xlfn.RANK.EQ(I89,$I$6:$I$306)</f>
        <v>66</v>
      </c>
      <c r="K89" s="189"/>
      <c r="L89" s="202" t="str">
        <f>_xlfn.XLOOKUP($B89,'01-KMC'!$C$12:$C$106,'01-KMC'!$B$12:$B$106,"---")</f>
        <v>---</v>
      </c>
      <c r="M89" s="203" t="str">
        <f>_xlfn.XLOOKUP($B89,'01-KMC'!$C$12:$C$106,'01-KMC'!$I$12:$I$106,"0")</f>
        <v>0</v>
      </c>
      <c r="N89" s="202">
        <f>_xlfn.XLOOKUP($B89,'02-HKO'!$C$12:$C$106,'02-HKO'!$B$12:$B$106,"---")</f>
        <v>20</v>
      </c>
      <c r="O89" s="204">
        <f>_xlfn.XLOOKUP($B89,'02-HKO'!$C$12:$C$106,'02-HKO'!$I$12:$I$106,0)</f>
        <v>3</v>
      </c>
      <c r="P89" s="202" t="str">
        <f>_xlfn.XLOOKUP($B89,'03-ŠCJ'!$C$12:$C$106,'03-ŠCJ'!$B$12:$B$106,"---")</f>
        <v>---</v>
      </c>
      <c r="Q89" s="204">
        <f>_xlfn.XLOOKUP($B89,'03-ŠCJ'!$C$12:$C$106,'03-ŠCJ'!$I$12:$I$106,0)</f>
        <v>0</v>
      </c>
      <c r="R89" s="217"/>
      <c r="S89" s="218"/>
      <c r="T89" s="219"/>
      <c r="U89" s="220"/>
      <c r="V89" s="217"/>
      <c r="W89" s="218"/>
      <c r="X89" s="219"/>
      <c r="Y89" s="220"/>
      <c r="Z89" s="217"/>
      <c r="AA89" s="218"/>
    </row>
    <row r="90" spans="2:27" x14ac:dyDescent="0.25">
      <c r="B90" s="209">
        <v>89</v>
      </c>
      <c r="C90" s="210" t="s">
        <v>452</v>
      </c>
      <c r="D90" s="211" t="s">
        <v>453</v>
      </c>
      <c r="E90" s="212"/>
      <c r="F90" s="213"/>
      <c r="G90" s="214"/>
      <c r="H90" s="189"/>
      <c r="I90" s="215">
        <f>M90+O90+Q90+S90+U90+W90+Y90+AA90</f>
        <v>3</v>
      </c>
      <c r="J90" s="216">
        <f>_xlfn.RANK.EQ(I90,$I$6:$I$306)</f>
        <v>66</v>
      </c>
      <c r="K90" s="189"/>
      <c r="L90" s="202" t="str">
        <f>_xlfn.XLOOKUP($B90,'01-KMC'!$C$12:$C$106,'01-KMC'!$B$12:$B$106,"---")</f>
        <v>---</v>
      </c>
      <c r="M90" s="203" t="str">
        <f>_xlfn.XLOOKUP($B90,'01-KMC'!$C$12:$C$106,'01-KMC'!$I$12:$I$106,"0")</f>
        <v>0</v>
      </c>
      <c r="N90" s="202">
        <f>_xlfn.XLOOKUP($B90,'02-HKO'!$C$12:$C$106,'02-HKO'!$B$12:$B$106,"---")</f>
        <v>20</v>
      </c>
      <c r="O90" s="204">
        <f>_xlfn.XLOOKUP($B90,'02-HKO'!$C$12:$C$106,'02-HKO'!$I$12:$I$106,0)</f>
        <v>3</v>
      </c>
      <c r="P90" s="202" t="str">
        <f>_xlfn.XLOOKUP($B90,'03-ŠCJ'!$C$12:$C$106,'03-ŠCJ'!$B$12:$B$106,"---")</f>
        <v>---</v>
      </c>
      <c r="Q90" s="204">
        <f>_xlfn.XLOOKUP($B90,'03-ŠCJ'!$C$12:$C$106,'03-ŠCJ'!$I$12:$I$106,0)</f>
        <v>0</v>
      </c>
      <c r="R90" s="217"/>
      <c r="S90" s="218"/>
      <c r="T90" s="219"/>
      <c r="U90" s="220"/>
      <c r="V90" s="217"/>
      <c r="W90" s="218"/>
      <c r="X90" s="219"/>
      <c r="Y90" s="220"/>
      <c r="Z90" s="217"/>
      <c r="AA90" s="218"/>
    </row>
    <row r="91" spans="2:27" x14ac:dyDescent="0.25">
      <c r="B91" s="209">
        <v>90</v>
      </c>
      <c r="C91" s="210" t="s">
        <v>455</v>
      </c>
      <c r="D91" s="211" t="s">
        <v>331</v>
      </c>
      <c r="E91" s="212"/>
      <c r="F91" s="213"/>
      <c r="G91" s="214"/>
      <c r="H91" s="189"/>
      <c r="I91" s="215">
        <f>M91+O91+Q91+S91+U91+W91+Y91+AA91</f>
        <v>3</v>
      </c>
      <c r="J91" s="216">
        <f>_xlfn.RANK.EQ(I91,$I$6:$I$306)</f>
        <v>66</v>
      </c>
      <c r="K91" s="189"/>
      <c r="L91" s="202" t="str">
        <f>_xlfn.XLOOKUP($B91,'01-KMC'!$C$12:$C$106,'01-KMC'!$B$12:$B$106,"---")</f>
        <v>---</v>
      </c>
      <c r="M91" s="203" t="str">
        <f>_xlfn.XLOOKUP($B91,'01-KMC'!$C$12:$C$106,'01-KMC'!$I$12:$I$106,"0")</f>
        <v>0</v>
      </c>
      <c r="N91" s="202">
        <f>_xlfn.XLOOKUP($B91,'02-HKO'!$C$12:$C$106,'02-HKO'!$B$12:$B$106,"---")</f>
        <v>20</v>
      </c>
      <c r="O91" s="204">
        <f>_xlfn.XLOOKUP($B91,'02-HKO'!$C$12:$C$106,'02-HKO'!$I$12:$I$106,0)</f>
        <v>3</v>
      </c>
      <c r="P91" s="202" t="str">
        <f>_xlfn.XLOOKUP($B91,'03-ŠCJ'!$C$12:$C$106,'03-ŠCJ'!$B$12:$B$106,"---")</f>
        <v>---</v>
      </c>
      <c r="Q91" s="204">
        <f>_xlfn.XLOOKUP($B91,'03-ŠCJ'!$C$12:$C$106,'03-ŠCJ'!$I$12:$I$106,0)</f>
        <v>0</v>
      </c>
      <c r="R91" s="217"/>
      <c r="S91" s="218"/>
      <c r="T91" s="219"/>
      <c r="U91" s="220"/>
      <c r="V91" s="217"/>
      <c r="W91" s="218"/>
      <c r="X91" s="219"/>
      <c r="Y91" s="220"/>
      <c r="Z91" s="217"/>
      <c r="AA91" s="218"/>
    </row>
    <row r="92" spans="2:27" x14ac:dyDescent="0.25">
      <c r="B92" s="209">
        <v>91</v>
      </c>
      <c r="C92" s="210" t="s">
        <v>457</v>
      </c>
      <c r="D92" s="211" t="s">
        <v>422</v>
      </c>
      <c r="E92" s="212"/>
      <c r="F92" s="213"/>
      <c r="G92" s="214"/>
      <c r="H92" s="189"/>
      <c r="I92" s="215">
        <f>M92+O92+Q92+S92+U92+W92+Y92+AA92</f>
        <v>3</v>
      </c>
      <c r="J92" s="216">
        <f>_xlfn.RANK.EQ(I92,$I$6:$I$306)</f>
        <v>66</v>
      </c>
      <c r="K92" s="189"/>
      <c r="L92" s="202" t="str">
        <f>_xlfn.XLOOKUP($B92,'01-KMC'!$C$12:$C$106,'01-KMC'!$B$12:$B$106,"---")</f>
        <v>---</v>
      </c>
      <c r="M92" s="203" t="str">
        <f>_xlfn.XLOOKUP($B92,'01-KMC'!$C$12:$C$106,'01-KMC'!$I$12:$I$106,"0")</f>
        <v>0</v>
      </c>
      <c r="N92" s="202">
        <f>_xlfn.XLOOKUP($B92,'02-HKO'!$C$12:$C$106,'02-HKO'!$B$12:$B$106,"---")</f>
        <v>21</v>
      </c>
      <c r="O92" s="204">
        <f>_xlfn.XLOOKUP($B92,'02-HKO'!$C$12:$C$106,'02-HKO'!$I$12:$I$106,0)</f>
        <v>3</v>
      </c>
      <c r="P92" s="202" t="str">
        <f>_xlfn.XLOOKUP($B92,'03-ŠCJ'!$C$12:$C$106,'03-ŠCJ'!$B$12:$B$106,"---")</f>
        <v>---</v>
      </c>
      <c r="Q92" s="204">
        <f>_xlfn.XLOOKUP($B92,'03-ŠCJ'!$C$12:$C$106,'03-ŠCJ'!$I$12:$I$106,0)</f>
        <v>0</v>
      </c>
      <c r="R92" s="217"/>
      <c r="S92" s="218"/>
      <c r="T92" s="219"/>
      <c r="U92" s="220"/>
      <c r="V92" s="217"/>
      <c r="W92" s="218"/>
      <c r="X92" s="219"/>
      <c r="Y92" s="220"/>
      <c r="Z92" s="217"/>
      <c r="AA92" s="218"/>
    </row>
    <row r="93" spans="2:27" x14ac:dyDescent="0.25">
      <c r="B93" s="209">
        <v>92</v>
      </c>
      <c r="C93" s="210" t="s">
        <v>458</v>
      </c>
      <c r="D93" s="211" t="s">
        <v>459</v>
      </c>
      <c r="E93" s="212"/>
      <c r="F93" s="213"/>
      <c r="G93" s="214"/>
      <c r="H93" s="189"/>
      <c r="I93" s="215">
        <f>M93+O93+Q93+S93+U93+W93+Y93+AA93</f>
        <v>3</v>
      </c>
      <c r="J93" s="216">
        <f>_xlfn.RANK.EQ(I93,$I$6:$I$306)</f>
        <v>66</v>
      </c>
      <c r="K93" s="189"/>
      <c r="L93" s="202" t="str">
        <f>_xlfn.XLOOKUP($B93,'01-KMC'!$C$12:$C$106,'01-KMC'!$B$12:$B$106,"---")</f>
        <v>---</v>
      </c>
      <c r="M93" s="203" t="str">
        <f>_xlfn.XLOOKUP($B93,'01-KMC'!$C$12:$C$106,'01-KMC'!$I$12:$I$106,"0")</f>
        <v>0</v>
      </c>
      <c r="N93" s="202">
        <f>_xlfn.XLOOKUP($B93,'02-HKO'!$C$12:$C$106,'02-HKO'!$B$12:$B$106,"---")</f>
        <v>21</v>
      </c>
      <c r="O93" s="204">
        <f>_xlfn.XLOOKUP($B93,'02-HKO'!$C$12:$C$106,'02-HKO'!$I$12:$I$106,0)</f>
        <v>3</v>
      </c>
      <c r="P93" s="202" t="str">
        <f>_xlfn.XLOOKUP($B93,'03-ŠCJ'!$C$12:$C$106,'03-ŠCJ'!$B$12:$B$106,"---")</f>
        <v>---</v>
      </c>
      <c r="Q93" s="204">
        <f>_xlfn.XLOOKUP($B93,'03-ŠCJ'!$C$12:$C$106,'03-ŠCJ'!$I$12:$I$106,0)</f>
        <v>0</v>
      </c>
      <c r="R93" s="217"/>
      <c r="S93" s="218"/>
      <c r="T93" s="219"/>
      <c r="U93" s="220"/>
      <c r="V93" s="217"/>
      <c r="W93" s="218"/>
      <c r="X93" s="219"/>
      <c r="Y93" s="220"/>
      <c r="Z93" s="217"/>
      <c r="AA93" s="218"/>
    </row>
    <row r="94" spans="2:27" x14ac:dyDescent="0.25">
      <c r="B94" s="209">
        <v>93</v>
      </c>
      <c r="C94" s="210" t="s">
        <v>460</v>
      </c>
      <c r="D94" s="211" t="s">
        <v>461</v>
      </c>
      <c r="E94" s="212"/>
      <c r="F94" s="213"/>
      <c r="G94" s="214"/>
      <c r="H94" s="189"/>
      <c r="I94" s="215">
        <f>M94+O94+Q94+S94+U94+W94+Y94+AA94</f>
        <v>3</v>
      </c>
      <c r="J94" s="216">
        <f>_xlfn.RANK.EQ(I94,$I$6:$I$306)</f>
        <v>66</v>
      </c>
      <c r="K94" s="189"/>
      <c r="L94" s="202" t="str">
        <f>_xlfn.XLOOKUP($B94,'01-KMC'!$C$12:$C$106,'01-KMC'!$B$12:$B$106,"---")</f>
        <v>---</v>
      </c>
      <c r="M94" s="203" t="str">
        <f>_xlfn.XLOOKUP($B94,'01-KMC'!$C$12:$C$106,'01-KMC'!$I$12:$I$106,"0")</f>
        <v>0</v>
      </c>
      <c r="N94" s="202">
        <f>_xlfn.XLOOKUP($B94,'02-HKO'!$C$12:$C$106,'02-HKO'!$B$12:$B$106,"---")</f>
        <v>22</v>
      </c>
      <c r="O94" s="204">
        <f>_xlfn.XLOOKUP($B94,'02-HKO'!$C$12:$C$106,'02-HKO'!$I$12:$I$106,0)</f>
        <v>3</v>
      </c>
      <c r="P94" s="202" t="str">
        <f>_xlfn.XLOOKUP($B94,'03-ŠCJ'!$C$12:$C$106,'03-ŠCJ'!$B$12:$B$106,"---")</f>
        <v>---</v>
      </c>
      <c r="Q94" s="204">
        <f>_xlfn.XLOOKUP($B94,'03-ŠCJ'!$C$12:$C$106,'03-ŠCJ'!$I$12:$I$106,0)</f>
        <v>0</v>
      </c>
      <c r="R94" s="217"/>
      <c r="S94" s="218"/>
      <c r="T94" s="219"/>
      <c r="U94" s="220"/>
      <c r="V94" s="217"/>
      <c r="W94" s="218"/>
      <c r="X94" s="219"/>
      <c r="Y94" s="220"/>
      <c r="Z94" s="217"/>
      <c r="AA94" s="218"/>
    </row>
    <row r="95" spans="2:27" x14ac:dyDescent="0.25">
      <c r="B95" s="209">
        <v>94</v>
      </c>
      <c r="C95" s="210" t="s">
        <v>462</v>
      </c>
      <c r="D95" s="211" t="s">
        <v>425</v>
      </c>
      <c r="E95" s="212"/>
      <c r="F95" s="213"/>
      <c r="G95" s="214"/>
      <c r="H95" s="189"/>
      <c r="I95" s="215">
        <f>M95+O95+Q95+S95+U95+W95+Y95+AA95</f>
        <v>3</v>
      </c>
      <c r="J95" s="216">
        <f>_xlfn.RANK.EQ(I95,$I$6:$I$306)</f>
        <v>66</v>
      </c>
      <c r="K95" s="189"/>
      <c r="L95" s="202" t="str">
        <f>_xlfn.XLOOKUP($B95,'01-KMC'!$C$12:$C$106,'01-KMC'!$B$12:$B$106,"---")</f>
        <v>---</v>
      </c>
      <c r="M95" s="203" t="str">
        <f>_xlfn.XLOOKUP($B95,'01-KMC'!$C$12:$C$106,'01-KMC'!$I$12:$I$106,"0")</f>
        <v>0</v>
      </c>
      <c r="N95" s="202">
        <f>_xlfn.XLOOKUP($B95,'02-HKO'!$C$12:$C$106,'02-HKO'!$B$12:$B$106,"---")</f>
        <v>22</v>
      </c>
      <c r="O95" s="204">
        <f>_xlfn.XLOOKUP($B95,'02-HKO'!$C$12:$C$106,'02-HKO'!$I$12:$I$106,0)</f>
        <v>3</v>
      </c>
      <c r="P95" s="202" t="str">
        <f>_xlfn.XLOOKUP($B95,'03-ŠCJ'!$C$12:$C$106,'03-ŠCJ'!$B$12:$B$106,"---")</f>
        <v>---</v>
      </c>
      <c r="Q95" s="204">
        <f>_xlfn.XLOOKUP($B95,'03-ŠCJ'!$C$12:$C$106,'03-ŠCJ'!$I$12:$I$106,0)</f>
        <v>0</v>
      </c>
      <c r="R95" s="217"/>
      <c r="S95" s="218"/>
      <c r="T95" s="219"/>
      <c r="U95" s="220"/>
      <c r="V95" s="217"/>
      <c r="W95" s="218"/>
      <c r="X95" s="219"/>
      <c r="Y95" s="220"/>
      <c r="Z95" s="217"/>
      <c r="AA95" s="218"/>
    </row>
    <row r="96" spans="2:27" x14ac:dyDescent="0.25">
      <c r="B96" s="209">
        <v>95</v>
      </c>
      <c r="C96" s="210" t="s">
        <v>460</v>
      </c>
      <c r="D96" s="211" t="s">
        <v>340</v>
      </c>
      <c r="E96" s="212"/>
      <c r="F96" s="213"/>
      <c r="G96" s="214"/>
      <c r="H96" s="189"/>
      <c r="I96" s="215">
        <f>M96+O96+Q96+S96+U96+W96+Y96+AA96</f>
        <v>3</v>
      </c>
      <c r="J96" s="216">
        <f>_xlfn.RANK.EQ(I96,$I$6:$I$306)</f>
        <v>66</v>
      </c>
      <c r="K96" s="189"/>
      <c r="L96" s="202" t="str">
        <f>_xlfn.XLOOKUP($B96,'01-KMC'!$C$12:$C$106,'01-KMC'!$B$12:$B$106,"---")</f>
        <v>---</v>
      </c>
      <c r="M96" s="203" t="str">
        <f>_xlfn.XLOOKUP($B96,'01-KMC'!$C$12:$C$106,'01-KMC'!$I$12:$I$106,"0")</f>
        <v>0</v>
      </c>
      <c r="N96" s="202">
        <f>_xlfn.XLOOKUP($B96,'02-HKO'!$C$12:$C$106,'02-HKO'!$B$12:$B$106,"---")</f>
        <v>22</v>
      </c>
      <c r="O96" s="204">
        <f>_xlfn.XLOOKUP($B96,'02-HKO'!$C$12:$C$106,'02-HKO'!$I$12:$I$106,0)</f>
        <v>3</v>
      </c>
      <c r="P96" s="202" t="str">
        <f>_xlfn.XLOOKUP($B96,'03-ŠCJ'!$C$12:$C$106,'03-ŠCJ'!$B$12:$B$106,"---")</f>
        <v>---</v>
      </c>
      <c r="Q96" s="204">
        <f>_xlfn.XLOOKUP($B96,'03-ŠCJ'!$C$12:$C$106,'03-ŠCJ'!$I$12:$I$106,0)</f>
        <v>0</v>
      </c>
      <c r="R96" s="217"/>
      <c r="S96" s="218"/>
      <c r="T96" s="219"/>
      <c r="U96" s="220"/>
      <c r="V96" s="217"/>
      <c r="W96" s="218"/>
      <c r="X96" s="219"/>
      <c r="Y96" s="220"/>
      <c r="Z96" s="217"/>
      <c r="AA96" s="218"/>
    </row>
    <row r="97" spans="2:27" x14ac:dyDescent="0.25">
      <c r="B97" s="209">
        <v>96</v>
      </c>
      <c r="C97" s="210" t="s">
        <v>460</v>
      </c>
      <c r="D97" s="211" t="s">
        <v>463</v>
      </c>
      <c r="E97" s="212"/>
      <c r="F97" s="213"/>
      <c r="G97" s="214"/>
      <c r="H97" s="189"/>
      <c r="I97" s="215">
        <f>M97+O97+Q97+S97+U97+W97+Y97+AA97</f>
        <v>3</v>
      </c>
      <c r="J97" s="216">
        <f>_xlfn.RANK.EQ(I97,$I$6:$I$306)</f>
        <v>66</v>
      </c>
      <c r="K97" s="189"/>
      <c r="L97" s="202" t="str">
        <f>_xlfn.XLOOKUP($B97,'01-KMC'!$C$12:$C$106,'01-KMC'!$B$12:$B$106,"---")</f>
        <v>---</v>
      </c>
      <c r="M97" s="203" t="str">
        <f>_xlfn.XLOOKUP($B97,'01-KMC'!$C$12:$C$106,'01-KMC'!$I$12:$I$106,"0")</f>
        <v>0</v>
      </c>
      <c r="N97" s="202">
        <f>_xlfn.XLOOKUP($B97,'02-HKO'!$C$12:$C$106,'02-HKO'!$B$12:$B$106,"---")</f>
        <v>22</v>
      </c>
      <c r="O97" s="204">
        <f>_xlfn.XLOOKUP($B97,'02-HKO'!$C$12:$C$106,'02-HKO'!$I$12:$I$106,0)</f>
        <v>3</v>
      </c>
      <c r="P97" s="202" t="str">
        <f>_xlfn.XLOOKUP($B97,'03-ŠCJ'!$C$12:$C$106,'03-ŠCJ'!$B$12:$B$106,"---")</f>
        <v>---</v>
      </c>
      <c r="Q97" s="204">
        <f>_xlfn.XLOOKUP($B97,'03-ŠCJ'!$C$12:$C$106,'03-ŠCJ'!$I$12:$I$106,0)</f>
        <v>0</v>
      </c>
      <c r="R97" s="217"/>
      <c r="S97" s="218"/>
      <c r="T97" s="219"/>
      <c r="U97" s="220"/>
      <c r="V97" s="217"/>
      <c r="W97" s="218"/>
      <c r="X97" s="219"/>
      <c r="Y97" s="220"/>
      <c r="Z97" s="217"/>
      <c r="AA97" s="218"/>
    </row>
    <row r="98" spans="2:27" x14ac:dyDescent="0.25">
      <c r="B98" s="209">
        <v>97</v>
      </c>
      <c r="C98" s="210" t="s">
        <v>464</v>
      </c>
      <c r="D98" s="211" t="s">
        <v>391</v>
      </c>
      <c r="E98" s="212"/>
      <c r="F98" s="213"/>
      <c r="G98" s="214"/>
      <c r="H98" s="189"/>
      <c r="I98" s="215">
        <f>M98+O98+Q98+S98+U98+W98+Y98+AA98</f>
        <v>3</v>
      </c>
      <c r="J98" s="216">
        <f>_xlfn.RANK.EQ(I98,$I$6:$I$306)</f>
        <v>66</v>
      </c>
      <c r="K98" s="189"/>
      <c r="L98" s="202" t="str">
        <f>_xlfn.XLOOKUP($B98,'01-KMC'!$C$12:$C$106,'01-KMC'!$B$12:$B$106,"---")</f>
        <v>---</v>
      </c>
      <c r="M98" s="203" t="str">
        <f>_xlfn.XLOOKUP($B98,'01-KMC'!$C$12:$C$106,'01-KMC'!$I$12:$I$106,"0")</f>
        <v>0</v>
      </c>
      <c r="N98" s="202">
        <f>_xlfn.XLOOKUP($B98,'02-HKO'!$C$12:$C$106,'02-HKO'!$B$12:$B$106,"---")</f>
        <v>23</v>
      </c>
      <c r="O98" s="204">
        <f>_xlfn.XLOOKUP($B98,'02-HKO'!$C$12:$C$106,'02-HKO'!$I$12:$I$106,0)</f>
        <v>3</v>
      </c>
      <c r="P98" s="202" t="str">
        <f>_xlfn.XLOOKUP($B98,'03-ŠCJ'!$C$12:$C$106,'03-ŠCJ'!$B$12:$B$106,"---")</f>
        <v>---</v>
      </c>
      <c r="Q98" s="204">
        <f>_xlfn.XLOOKUP($B98,'03-ŠCJ'!$C$12:$C$106,'03-ŠCJ'!$I$12:$I$106,0)</f>
        <v>0</v>
      </c>
      <c r="R98" s="217"/>
      <c r="S98" s="218"/>
      <c r="T98" s="219"/>
      <c r="U98" s="220"/>
      <c r="V98" s="217"/>
      <c r="W98" s="218"/>
      <c r="X98" s="219"/>
      <c r="Y98" s="220"/>
      <c r="Z98" s="217"/>
      <c r="AA98" s="218"/>
    </row>
    <row r="99" spans="2:27" x14ac:dyDescent="0.25">
      <c r="B99" s="209">
        <v>98</v>
      </c>
      <c r="C99" s="210" t="s">
        <v>465</v>
      </c>
      <c r="D99" s="211" t="s">
        <v>394</v>
      </c>
      <c r="E99" s="212"/>
      <c r="F99" s="213"/>
      <c r="G99" s="214"/>
      <c r="H99" s="189"/>
      <c r="I99" s="215">
        <f>M99+O99+Q99+S99+U99+W99+Y99+AA99</f>
        <v>3</v>
      </c>
      <c r="J99" s="216">
        <f>_xlfn.RANK.EQ(I99,$I$6:$I$306)</f>
        <v>66</v>
      </c>
      <c r="K99" s="189"/>
      <c r="L99" s="202" t="str">
        <f>_xlfn.XLOOKUP($B99,'01-KMC'!$C$12:$C$106,'01-KMC'!$B$12:$B$106,"---")</f>
        <v>---</v>
      </c>
      <c r="M99" s="203" t="str">
        <f>_xlfn.XLOOKUP($B99,'01-KMC'!$C$12:$C$106,'01-KMC'!$I$12:$I$106,"0")</f>
        <v>0</v>
      </c>
      <c r="N99" s="202">
        <f>_xlfn.XLOOKUP($B99,'02-HKO'!$C$12:$C$106,'02-HKO'!$B$12:$B$106,"---")</f>
        <v>23</v>
      </c>
      <c r="O99" s="204">
        <f>_xlfn.XLOOKUP($B99,'02-HKO'!$C$12:$C$106,'02-HKO'!$I$12:$I$106,0)</f>
        <v>3</v>
      </c>
      <c r="P99" s="202" t="str">
        <f>_xlfn.XLOOKUP($B99,'03-ŠCJ'!$C$12:$C$106,'03-ŠCJ'!$B$12:$B$106,"---")</f>
        <v>---</v>
      </c>
      <c r="Q99" s="204">
        <f>_xlfn.XLOOKUP($B99,'03-ŠCJ'!$C$12:$C$106,'03-ŠCJ'!$I$12:$I$106,0)</f>
        <v>0</v>
      </c>
      <c r="R99" s="217"/>
      <c r="S99" s="218"/>
      <c r="T99" s="219"/>
      <c r="U99" s="220"/>
      <c r="V99" s="217"/>
      <c r="W99" s="218"/>
      <c r="X99" s="219"/>
      <c r="Y99" s="220"/>
      <c r="Z99" s="217"/>
      <c r="AA99" s="218"/>
    </row>
    <row r="100" spans="2:27" x14ac:dyDescent="0.25">
      <c r="B100" s="209">
        <v>99</v>
      </c>
      <c r="C100" s="210" t="s">
        <v>318</v>
      </c>
      <c r="D100" s="211" t="s">
        <v>340</v>
      </c>
      <c r="E100" s="212"/>
      <c r="F100" s="213"/>
      <c r="G100" s="214"/>
      <c r="H100" s="189"/>
      <c r="I100" s="215">
        <f>M100+O100+Q100+S100+U100+W100+Y100+AA100</f>
        <v>3</v>
      </c>
      <c r="J100" s="216">
        <f>_xlfn.RANK.EQ(I100,$I$6:$I$306)</f>
        <v>66</v>
      </c>
      <c r="K100" s="189"/>
      <c r="L100" s="202" t="str">
        <f>_xlfn.XLOOKUP($B100,'01-KMC'!$C$12:$C$106,'01-KMC'!$B$12:$B$106,"---")</f>
        <v>---</v>
      </c>
      <c r="M100" s="203" t="str">
        <f>_xlfn.XLOOKUP($B100,'01-KMC'!$C$12:$C$106,'01-KMC'!$I$12:$I$106,"0")</f>
        <v>0</v>
      </c>
      <c r="N100" s="202">
        <f>_xlfn.XLOOKUP($B100,'02-HKO'!$C$12:$C$106,'02-HKO'!$B$12:$B$106,"---")</f>
        <v>23</v>
      </c>
      <c r="O100" s="204">
        <f>_xlfn.XLOOKUP($B100,'02-HKO'!$C$12:$C$106,'02-HKO'!$I$12:$I$106,0)</f>
        <v>3</v>
      </c>
      <c r="P100" s="202" t="str">
        <f>_xlfn.XLOOKUP($B100,'03-ŠCJ'!$C$12:$C$106,'03-ŠCJ'!$B$12:$B$106,"---")</f>
        <v>---</v>
      </c>
      <c r="Q100" s="204">
        <f>_xlfn.XLOOKUP($B100,'03-ŠCJ'!$C$12:$C$106,'03-ŠCJ'!$I$12:$I$106,0)</f>
        <v>0</v>
      </c>
      <c r="R100" s="217"/>
      <c r="S100" s="218"/>
      <c r="T100" s="219"/>
      <c r="U100" s="220"/>
      <c r="V100" s="217"/>
      <c r="W100" s="218"/>
      <c r="X100" s="219"/>
      <c r="Y100" s="220"/>
      <c r="Z100" s="217"/>
      <c r="AA100" s="218"/>
    </row>
    <row r="101" spans="2:27" x14ac:dyDescent="0.25">
      <c r="B101" s="209">
        <v>100</v>
      </c>
      <c r="C101" s="210" t="s">
        <v>466</v>
      </c>
      <c r="D101" s="211" t="s">
        <v>340</v>
      </c>
      <c r="E101" s="212"/>
      <c r="F101" s="213"/>
      <c r="G101" s="214"/>
      <c r="H101" s="189"/>
      <c r="I101" s="215">
        <f>M101+O101+Q101+S101+U101+W101+Y101+AA101</f>
        <v>3</v>
      </c>
      <c r="J101" s="216">
        <f>_xlfn.RANK.EQ(I101,$I$6:$I$306)</f>
        <v>66</v>
      </c>
      <c r="K101" s="189"/>
      <c r="L101" s="202" t="str">
        <f>_xlfn.XLOOKUP($B101,'01-KMC'!$C$12:$C$106,'01-KMC'!$B$12:$B$106,"---")</f>
        <v>---</v>
      </c>
      <c r="M101" s="203" t="str">
        <f>_xlfn.XLOOKUP($B101,'01-KMC'!$C$12:$C$106,'01-KMC'!$I$12:$I$106,"0")</f>
        <v>0</v>
      </c>
      <c r="N101" s="202">
        <f>_xlfn.XLOOKUP($B101,'02-HKO'!$C$12:$C$106,'02-HKO'!$B$12:$B$106,"---")</f>
        <v>24</v>
      </c>
      <c r="O101" s="204">
        <f>_xlfn.XLOOKUP($B101,'02-HKO'!$C$12:$C$106,'02-HKO'!$I$12:$I$106,0)</f>
        <v>3</v>
      </c>
      <c r="P101" s="202" t="str">
        <f>_xlfn.XLOOKUP($B101,'03-ŠCJ'!$C$12:$C$106,'03-ŠCJ'!$B$12:$B$106,"---")</f>
        <v>---</v>
      </c>
      <c r="Q101" s="204">
        <f>_xlfn.XLOOKUP($B101,'03-ŠCJ'!$C$12:$C$106,'03-ŠCJ'!$I$12:$I$106,0)</f>
        <v>0</v>
      </c>
      <c r="R101" s="217"/>
      <c r="S101" s="218"/>
      <c r="T101" s="219"/>
      <c r="U101" s="220"/>
      <c r="V101" s="217"/>
      <c r="W101" s="218"/>
      <c r="X101" s="219"/>
      <c r="Y101" s="220"/>
      <c r="Z101" s="217"/>
      <c r="AA101" s="218"/>
    </row>
    <row r="102" spans="2:27" x14ac:dyDescent="0.25">
      <c r="B102" s="209">
        <v>101</v>
      </c>
      <c r="C102" s="210" t="s">
        <v>467</v>
      </c>
      <c r="D102" s="211" t="s">
        <v>391</v>
      </c>
      <c r="E102" s="212"/>
      <c r="F102" s="213"/>
      <c r="G102" s="214"/>
      <c r="H102" s="189"/>
      <c r="I102" s="215">
        <f>M102+O102+Q102+S102+U102+W102+Y102+AA102</f>
        <v>3</v>
      </c>
      <c r="J102" s="216">
        <f>_xlfn.RANK.EQ(I102,$I$6:$I$306)</f>
        <v>66</v>
      </c>
      <c r="K102" s="189"/>
      <c r="L102" s="202" t="str">
        <f>_xlfn.XLOOKUP($B102,'01-KMC'!$C$12:$C$106,'01-KMC'!$B$12:$B$106,"---")</f>
        <v>---</v>
      </c>
      <c r="M102" s="203" t="str">
        <f>_xlfn.XLOOKUP($B102,'01-KMC'!$C$12:$C$106,'01-KMC'!$I$12:$I$106,"0")</f>
        <v>0</v>
      </c>
      <c r="N102" s="202">
        <f>_xlfn.XLOOKUP($B102,'02-HKO'!$C$12:$C$106,'02-HKO'!$B$12:$B$106,"---")</f>
        <v>24</v>
      </c>
      <c r="O102" s="204">
        <f>_xlfn.XLOOKUP($B102,'02-HKO'!$C$12:$C$106,'02-HKO'!$I$12:$I$106,0)</f>
        <v>3</v>
      </c>
      <c r="P102" s="202" t="str">
        <f>_xlfn.XLOOKUP($B102,'03-ŠCJ'!$C$12:$C$106,'03-ŠCJ'!$B$12:$B$106,"---")</f>
        <v>---</v>
      </c>
      <c r="Q102" s="204">
        <f>_xlfn.XLOOKUP($B102,'03-ŠCJ'!$C$12:$C$106,'03-ŠCJ'!$I$12:$I$106,0)</f>
        <v>0</v>
      </c>
      <c r="R102" s="217"/>
      <c r="S102" s="218"/>
      <c r="T102" s="219"/>
      <c r="U102" s="220"/>
      <c r="V102" s="217"/>
      <c r="W102" s="218"/>
      <c r="X102" s="219"/>
      <c r="Y102" s="220"/>
      <c r="Z102" s="217"/>
      <c r="AA102" s="218"/>
    </row>
    <row r="103" spans="2:27" x14ac:dyDescent="0.25">
      <c r="B103" s="209">
        <v>102</v>
      </c>
      <c r="C103" s="210" t="s">
        <v>468</v>
      </c>
      <c r="D103" s="211" t="s">
        <v>340</v>
      </c>
      <c r="E103" s="212"/>
      <c r="F103" s="213"/>
      <c r="G103" s="214"/>
      <c r="H103" s="189"/>
      <c r="I103" s="215">
        <f>M103+O103+Q103+S103+U103+W103+Y103+AA103</f>
        <v>3</v>
      </c>
      <c r="J103" s="216">
        <f>_xlfn.RANK.EQ(I103,$I$6:$I$306)</f>
        <v>66</v>
      </c>
      <c r="K103" s="189"/>
      <c r="L103" s="202" t="str">
        <f>_xlfn.XLOOKUP($B103,'01-KMC'!$C$12:$C$106,'01-KMC'!$B$12:$B$106,"---")</f>
        <v>---</v>
      </c>
      <c r="M103" s="203" t="str">
        <f>_xlfn.XLOOKUP($B103,'01-KMC'!$C$12:$C$106,'01-KMC'!$I$12:$I$106,"0")</f>
        <v>0</v>
      </c>
      <c r="N103" s="202">
        <f>_xlfn.XLOOKUP($B103,'02-HKO'!$C$12:$C$106,'02-HKO'!$B$12:$B$106,"---")</f>
        <v>24</v>
      </c>
      <c r="O103" s="204">
        <f>_xlfn.XLOOKUP($B103,'02-HKO'!$C$12:$C$106,'02-HKO'!$I$12:$I$106,0)</f>
        <v>3</v>
      </c>
      <c r="P103" s="202" t="str">
        <f>_xlfn.XLOOKUP($B103,'03-ŠCJ'!$C$12:$C$106,'03-ŠCJ'!$B$12:$B$106,"---")</f>
        <v>---</v>
      </c>
      <c r="Q103" s="204">
        <f>_xlfn.XLOOKUP($B103,'03-ŠCJ'!$C$12:$C$106,'03-ŠCJ'!$I$12:$I$106,0)</f>
        <v>0</v>
      </c>
      <c r="R103" s="217"/>
      <c r="S103" s="218"/>
      <c r="T103" s="219"/>
      <c r="U103" s="220"/>
      <c r="V103" s="217"/>
      <c r="W103" s="218"/>
      <c r="X103" s="219"/>
      <c r="Y103" s="220"/>
      <c r="Z103" s="217"/>
      <c r="AA103" s="218"/>
    </row>
    <row r="104" spans="2:27" x14ac:dyDescent="0.25">
      <c r="B104" s="209">
        <v>103</v>
      </c>
      <c r="C104" s="210" t="s">
        <v>469</v>
      </c>
      <c r="D104" s="211" t="s">
        <v>425</v>
      </c>
      <c r="E104" s="212"/>
      <c r="F104" s="213"/>
      <c r="G104" s="214"/>
      <c r="H104" s="189"/>
      <c r="I104" s="215">
        <f>M104+O104+Q104+S104+U104+W104+Y104+AA104</f>
        <v>3</v>
      </c>
      <c r="J104" s="216">
        <f>_xlfn.RANK.EQ(I104,$I$6:$I$306)</f>
        <v>66</v>
      </c>
      <c r="K104" s="189"/>
      <c r="L104" s="202" t="str">
        <f>_xlfn.XLOOKUP($B104,'01-KMC'!$C$12:$C$106,'01-KMC'!$B$12:$B$106,"---")</f>
        <v>---</v>
      </c>
      <c r="M104" s="203" t="str">
        <f>_xlfn.XLOOKUP($B104,'01-KMC'!$C$12:$C$106,'01-KMC'!$I$12:$I$106,"0")</f>
        <v>0</v>
      </c>
      <c r="N104" s="202">
        <f>_xlfn.XLOOKUP($B104,'02-HKO'!$C$12:$C$106,'02-HKO'!$B$12:$B$106,"---")</f>
        <v>24</v>
      </c>
      <c r="O104" s="204">
        <f>_xlfn.XLOOKUP($B104,'02-HKO'!$C$12:$C$106,'02-HKO'!$I$12:$I$106,0)</f>
        <v>3</v>
      </c>
      <c r="P104" s="202" t="str">
        <f>_xlfn.XLOOKUP($B104,'03-ŠCJ'!$C$12:$C$106,'03-ŠCJ'!$B$12:$B$106,"---")</f>
        <v>---</v>
      </c>
      <c r="Q104" s="204">
        <f>_xlfn.XLOOKUP($B104,'03-ŠCJ'!$C$12:$C$106,'03-ŠCJ'!$I$12:$I$106,0)</f>
        <v>0</v>
      </c>
      <c r="R104" s="217"/>
      <c r="S104" s="218"/>
      <c r="T104" s="219"/>
      <c r="U104" s="220"/>
      <c r="V104" s="217"/>
      <c r="W104" s="218"/>
      <c r="X104" s="219"/>
      <c r="Y104" s="220"/>
      <c r="Z104" s="217"/>
      <c r="AA104" s="218"/>
    </row>
    <row r="105" spans="2:27" x14ac:dyDescent="0.25">
      <c r="B105" s="209">
        <v>51</v>
      </c>
      <c r="C105" s="210" t="s">
        <v>334</v>
      </c>
      <c r="D105" s="211" t="s">
        <v>335</v>
      </c>
      <c r="E105" s="212"/>
      <c r="F105" s="213"/>
      <c r="G105" s="214"/>
      <c r="H105" s="189"/>
      <c r="I105" s="215">
        <f>M105+O105+Q105+S105+U105+W105+Y105+AA105</f>
        <v>2</v>
      </c>
      <c r="J105" s="216">
        <f>_xlfn.RANK.EQ(I105,$I$6:$I$306)</f>
        <v>100</v>
      </c>
      <c r="K105" s="189"/>
      <c r="L105" s="202">
        <f>_xlfn.XLOOKUP($B105,'01-KMC'!$C$12:$C$106,'01-KMC'!$B$12:$B$106,"---")</f>
        <v>17</v>
      </c>
      <c r="M105" s="203">
        <f>_xlfn.XLOOKUP($B105,'01-KMC'!$C$12:$C$106,'01-KMC'!$I$12:$I$106,"0")</f>
        <v>2</v>
      </c>
      <c r="N105" s="202" t="str">
        <f>_xlfn.XLOOKUP($B105,'02-HKO'!$C$12:$C$106,'02-HKO'!$B$12:$B$106,"---")</f>
        <v>---</v>
      </c>
      <c r="O105" s="204">
        <f>_xlfn.XLOOKUP($B105,'02-HKO'!$C$12:$C$106,'02-HKO'!$I$12:$I$106,0)</f>
        <v>0</v>
      </c>
      <c r="P105" s="202" t="str">
        <f>_xlfn.XLOOKUP($B105,'03-ŠCJ'!$C$12:$C$106,'03-ŠCJ'!$B$12:$B$106,"---")</f>
        <v>---</v>
      </c>
      <c r="Q105" s="204">
        <f>_xlfn.XLOOKUP($B105,'03-ŠCJ'!$C$12:$C$106,'03-ŠCJ'!$I$12:$I$106,0)</f>
        <v>0</v>
      </c>
      <c r="R105" s="217"/>
      <c r="S105" s="218"/>
      <c r="T105" s="219"/>
      <c r="U105" s="220"/>
      <c r="V105" s="217"/>
      <c r="W105" s="218"/>
      <c r="X105" s="219"/>
      <c r="Y105" s="220"/>
      <c r="Z105" s="217"/>
      <c r="AA105" s="218"/>
    </row>
    <row r="106" spans="2:27" x14ac:dyDescent="0.25">
      <c r="B106" s="209">
        <v>52</v>
      </c>
      <c r="C106" s="210" t="s">
        <v>390</v>
      </c>
      <c r="D106" s="211" t="s">
        <v>391</v>
      </c>
      <c r="E106" s="212"/>
      <c r="F106" s="213"/>
      <c r="G106" s="214"/>
      <c r="H106" s="189"/>
      <c r="I106" s="215">
        <f>M106+O106+Q106+S106+U106+W106+Y106+AA106</f>
        <v>2</v>
      </c>
      <c r="J106" s="216">
        <f>_xlfn.RANK.EQ(I106,$I$6:$I$306)</f>
        <v>100</v>
      </c>
      <c r="K106" s="189"/>
      <c r="L106" s="202">
        <f>_xlfn.XLOOKUP($B106,'01-KMC'!$C$12:$C$106,'01-KMC'!$B$12:$B$106,"---")</f>
        <v>18</v>
      </c>
      <c r="M106" s="203">
        <f>_xlfn.XLOOKUP($B106,'01-KMC'!$C$12:$C$106,'01-KMC'!$I$12:$I$106,"0")</f>
        <v>2</v>
      </c>
      <c r="N106" s="202" t="str">
        <f>_xlfn.XLOOKUP($B106,'02-HKO'!$C$12:$C$106,'02-HKO'!$B$12:$B$106,"---")</f>
        <v>---</v>
      </c>
      <c r="O106" s="204">
        <f>_xlfn.XLOOKUP($B106,'02-HKO'!$C$12:$C$106,'02-HKO'!$I$12:$I$106,0)</f>
        <v>0</v>
      </c>
      <c r="P106" s="202" t="str">
        <f>_xlfn.XLOOKUP($B106,'03-ŠCJ'!$C$12:$C$106,'03-ŠCJ'!$B$12:$B$106,"---")</f>
        <v>---</v>
      </c>
      <c r="Q106" s="204">
        <f>_xlfn.XLOOKUP($B106,'03-ŠCJ'!$C$12:$C$106,'03-ŠCJ'!$I$12:$I$106,0)</f>
        <v>0</v>
      </c>
      <c r="R106" s="217"/>
      <c r="S106" s="218"/>
      <c r="T106" s="219"/>
      <c r="U106" s="220"/>
      <c r="V106" s="217"/>
      <c r="W106" s="218"/>
      <c r="X106" s="219"/>
      <c r="Y106" s="220"/>
      <c r="Z106" s="217"/>
      <c r="AA106" s="218"/>
    </row>
    <row r="107" spans="2:27" x14ac:dyDescent="0.25">
      <c r="B107" s="209">
        <v>53</v>
      </c>
      <c r="C107" s="210" t="s">
        <v>392</v>
      </c>
      <c r="D107" s="211" t="s">
        <v>340</v>
      </c>
      <c r="E107" s="212"/>
      <c r="F107" s="213"/>
      <c r="G107" s="214"/>
      <c r="H107" s="189"/>
      <c r="I107" s="215">
        <f>M107+O107+Q107+S107+U107+W107+Y107+AA107</f>
        <v>2</v>
      </c>
      <c r="J107" s="216">
        <f>_xlfn.RANK.EQ(I107,$I$6:$I$306)</f>
        <v>100</v>
      </c>
      <c r="K107" s="189"/>
      <c r="L107" s="202">
        <f>_xlfn.XLOOKUP($B107,'01-KMC'!$C$12:$C$106,'01-KMC'!$B$12:$B$106,"---")</f>
        <v>18</v>
      </c>
      <c r="M107" s="203">
        <f>_xlfn.XLOOKUP($B107,'01-KMC'!$C$12:$C$106,'01-KMC'!$I$12:$I$106,"0")</f>
        <v>2</v>
      </c>
      <c r="N107" s="202" t="str">
        <f>_xlfn.XLOOKUP($B107,'02-HKO'!$C$12:$C$106,'02-HKO'!$B$12:$B$106,"---")</f>
        <v>---</v>
      </c>
      <c r="O107" s="204">
        <f>_xlfn.XLOOKUP($B107,'02-HKO'!$C$12:$C$106,'02-HKO'!$I$12:$I$106,0)</f>
        <v>0</v>
      </c>
      <c r="P107" s="202" t="str">
        <f>_xlfn.XLOOKUP($B107,'03-ŠCJ'!$C$12:$C$106,'03-ŠCJ'!$B$12:$B$106,"---")</f>
        <v>---</v>
      </c>
      <c r="Q107" s="204">
        <f>_xlfn.XLOOKUP($B107,'03-ŠCJ'!$C$12:$C$106,'03-ŠCJ'!$I$12:$I$106,0)</f>
        <v>0</v>
      </c>
      <c r="R107" s="217"/>
      <c r="S107" s="218"/>
      <c r="T107" s="219"/>
      <c r="U107" s="220"/>
      <c r="V107" s="217"/>
      <c r="W107" s="218"/>
      <c r="X107" s="219"/>
      <c r="Y107" s="220"/>
      <c r="Z107" s="217"/>
      <c r="AA107" s="218"/>
    </row>
    <row r="108" spans="2:27" x14ac:dyDescent="0.25">
      <c r="B108" s="209">
        <v>54</v>
      </c>
      <c r="C108" s="210" t="s">
        <v>393</v>
      </c>
      <c r="D108" s="211" t="s">
        <v>394</v>
      </c>
      <c r="E108" s="212"/>
      <c r="F108" s="213"/>
      <c r="G108" s="214"/>
      <c r="H108" s="189"/>
      <c r="I108" s="215">
        <f>M108+O108+Q108+S108+U108+W108+Y108+AA108</f>
        <v>2</v>
      </c>
      <c r="J108" s="216">
        <f>_xlfn.RANK.EQ(I108,$I$6:$I$306)</f>
        <v>100</v>
      </c>
      <c r="K108" s="189"/>
      <c r="L108" s="202">
        <f>_xlfn.XLOOKUP($B108,'01-KMC'!$C$12:$C$106,'01-KMC'!$B$12:$B$106,"---")</f>
        <v>18</v>
      </c>
      <c r="M108" s="203">
        <f>_xlfn.XLOOKUP($B108,'01-KMC'!$C$12:$C$106,'01-KMC'!$I$12:$I$106,"0")</f>
        <v>2</v>
      </c>
      <c r="N108" s="202" t="str">
        <f>_xlfn.XLOOKUP($B108,'02-HKO'!$C$12:$C$106,'02-HKO'!$B$12:$B$106,"---")</f>
        <v>---</v>
      </c>
      <c r="O108" s="204">
        <f>_xlfn.XLOOKUP($B108,'02-HKO'!$C$12:$C$106,'02-HKO'!$I$12:$I$106,0)</f>
        <v>0</v>
      </c>
      <c r="P108" s="202" t="str">
        <f>_xlfn.XLOOKUP($B108,'03-ŠCJ'!$C$12:$C$106,'03-ŠCJ'!$B$12:$B$106,"---")</f>
        <v>---</v>
      </c>
      <c r="Q108" s="204">
        <f>_xlfn.XLOOKUP($B108,'03-ŠCJ'!$C$12:$C$106,'03-ŠCJ'!$I$12:$I$106,0)</f>
        <v>0</v>
      </c>
      <c r="R108" s="217"/>
      <c r="S108" s="218"/>
      <c r="T108" s="219"/>
      <c r="U108" s="220"/>
      <c r="V108" s="217"/>
      <c r="W108" s="218"/>
      <c r="X108" s="219"/>
      <c r="Y108" s="220"/>
      <c r="Z108" s="217"/>
      <c r="AA108" s="218"/>
    </row>
    <row r="109" spans="2:27" x14ac:dyDescent="0.25">
      <c r="B109" s="209">
        <v>104</v>
      </c>
      <c r="C109" s="210"/>
      <c r="D109" s="211"/>
      <c r="E109" s="212"/>
      <c r="F109" s="213"/>
      <c r="G109" s="214"/>
      <c r="H109" s="189"/>
      <c r="I109" s="215"/>
      <c r="J109" s="216" t="e">
        <f>_xlfn.RANK.EQ(I109,$I$6:$I$306)</f>
        <v>#N/A</v>
      </c>
      <c r="K109" s="189"/>
      <c r="L109" s="202" t="str">
        <f>_xlfn.XLOOKUP($B109,'01-KMC'!$C$12:$C$106,'01-KMC'!$B$12:$B$106,"---")</f>
        <v>---</v>
      </c>
      <c r="M109" s="203" t="str">
        <f>_xlfn.XLOOKUP($B109,'01-KMC'!$C$12:$C$106,'01-KMC'!$I$12:$I$106,"0")</f>
        <v>0</v>
      </c>
      <c r="N109" s="202" t="str">
        <f>_xlfn.XLOOKUP($B109,'02-HKO'!$C$12:$C$106,'02-HKO'!$B$12:$B$106,"---")</f>
        <v>---</v>
      </c>
      <c r="O109" s="204">
        <f>_xlfn.XLOOKUP($B109,'02-HKO'!$C$12:$C$106,'02-HKO'!$I$12:$I$106,0)</f>
        <v>0</v>
      </c>
      <c r="P109" s="202" t="str">
        <f>_xlfn.XLOOKUP($B109,'03-ŠCJ'!$C$12:$C$106,'03-ŠCJ'!$B$12:$B$106,"---")</f>
        <v>---</v>
      </c>
      <c r="Q109" s="204">
        <f>_xlfn.XLOOKUP($B109,'03-ŠCJ'!$C$12:$C$106,'03-ŠCJ'!$I$12:$I$106,0)</f>
        <v>0</v>
      </c>
      <c r="R109" s="217"/>
      <c r="S109" s="218"/>
      <c r="T109" s="219"/>
      <c r="U109" s="220"/>
      <c r="V109" s="217"/>
      <c r="W109" s="218"/>
      <c r="X109" s="219"/>
      <c r="Y109" s="220"/>
      <c r="Z109" s="217"/>
      <c r="AA109" s="218"/>
    </row>
    <row r="110" spans="2:27" x14ac:dyDescent="0.25">
      <c r="B110" s="209">
        <v>105</v>
      </c>
      <c r="C110" s="210"/>
      <c r="D110" s="211"/>
      <c r="E110" s="212"/>
      <c r="F110" s="213"/>
      <c r="G110" s="214"/>
      <c r="H110" s="189"/>
      <c r="I110" s="215"/>
      <c r="J110" s="216" t="e">
        <f>_xlfn.RANK.EQ(I110,$I$6:$I$306)</f>
        <v>#N/A</v>
      </c>
      <c r="K110" s="189"/>
      <c r="L110" s="202" t="str">
        <f>_xlfn.XLOOKUP($B110,'01-KMC'!$C$12:$C$106,'01-KMC'!$B$12:$B$106,"---")</f>
        <v>---</v>
      </c>
      <c r="M110" s="203" t="str">
        <f>_xlfn.XLOOKUP($B110,'01-KMC'!$C$12:$C$106,'01-KMC'!$I$12:$I$106,"0")</f>
        <v>0</v>
      </c>
      <c r="N110" s="202" t="str">
        <f>_xlfn.XLOOKUP($B110,'02-HKO'!$C$12:$C$106,'02-HKO'!$B$12:$B$106,"---")</f>
        <v>---</v>
      </c>
      <c r="O110" s="204">
        <f>_xlfn.XLOOKUP($B110,'02-HKO'!$C$12:$C$106,'02-HKO'!$I$12:$I$106,0)</f>
        <v>0</v>
      </c>
      <c r="P110" s="202" t="str">
        <f>_xlfn.XLOOKUP($B110,'03-ŠCJ'!$C$12:$C$106,'03-ŠCJ'!$B$12:$B$106,"---")</f>
        <v>---</v>
      </c>
      <c r="Q110" s="204">
        <f>_xlfn.XLOOKUP($B110,'03-ŠCJ'!$C$12:$C$106,'03-ŠCJ'!$I$12:$I$106,0)</f>
        <v>0</v>
      </c>
      <c r="R110" s="217"/>
      <c r="S110" s="218"/>
      <c r="T110" s="219"/>
      <c r="U110" s="220"/>
      <c r="V110" s="217"/>
      <c r="W110" s="218"/>
      <c r="X110" s="219"/>
      <c r="Y110" s="220"/>
      <c r="Z110" s="217"/>
      <c r="AA110" s="218"/>
    </row>
    <row r="111" spans="2:27" x14ac:dyDescent="0.25">
      <c r="B111" s="209">
        <v>106</v>
      </c>
      <c r="C111" s="210"/>
      <c r="D111" s="211"/>
      <c r="E111" s="212"/>
      <c r="F111" s="213"/>
      <c r="G111" s="214"/>
      <c r="H111" s="189"/>
      <c r="I111" s="215"/>
      <c r="J111" s="216" t="e">
        <f>_xlfn.RANK.EQ(I111,$I$6:$I$306)</f>
        <v>#N/A</v>
      </c>
      <c r="K111" s="189"/>
      <c r="L111" s="202" t="str">
        <f>_xlfn.XLOOKUP($B111,'01-KMC'!$C$12:$C$106,'01-KMC'!$B$12:$B$106,"---")</f>
        <v>---</v>
      </c>
      <c r="M111" s="203" t="str">
        <f>_xlfn.XLOOKUP($B111,'01-KMC'!$C$12:$C$106,'01-KMC'!$I$12:$I$106,"0")</f>
        <v>0</v>
      </c>
      <c r="N111" s="202" t="str">
        <f>_xlfn.XLOOKUP($B111,'02-HKO'!$C$12:$C$106,'02-HKO'!$B$12:$B$106,"---")</f>
        <v>---</v>
      </c>
      <c r="O111" s="204">
        <f>_xlfn.XLOOKUP($B111,'02-HKO'!$C$12:$C$106,'02-HKO'!$I$12:$I$106,0)</f>
        <v>0</v>
      </c>
      <c r="P111" s="202" t="str">
        <f>_xlfn.XLOOKUP($B111,'03-ŠCJ'!$C$12:$C$106,'03-ŠCJ'!$B$12:$B$106,"---")</f>
        <v>---</v>
      </c>
      <c r="Q111" s="204">
        <f>_xlfn.XLOOKUP($B111,'03-ŠCJ'!$C$12:$C$106,'03-ŠCJ'!$I$12:$I$106,0)</f>
        <v>0</v>
      </c>
      <c r="R111" s="217"/>
      <c r="S111" s="218"/>
      <c r="T111" s="219"/>
      <c r="U111" s="220"/>
      <c r="V111" s="217"/>
      <c r="W111" s="218"/>
      <c r="X111" s="219"/>
      <c r="Y111" s="220"/>
      <c r="Z111" s="217"/>
      <c r="AA111" s="218"/>
    </row>
    <row r="112" spans="2:27" x14ac:dyDescent="0.25">
      <c r="B112" s="209">
        <v>107</v>
      </c>
      <c r="C112" s="210"/>
      <c r="D112" s="211"/>
      <c r="E112" s="212"/>
      <c r="F112" s="213"/>
      <c r="G112" s="214"/>
      <c r="H112" s="189"/>
      <c r="I112" s="215"/>
      <c r="J112" s="216" t="e">
        <f>_xlfn.RANK.EQ(I112,$I$6:$I$306)</f>
        <v>#N/A</v>
      </c>
      <c r="K112" s="189"/>
      <c r="L112" s="202" t="str">
        <f>_xlfn.XLOOKUP($B112,'01-KMC'!$C$12:$C$106,'01-KMC'!$B$12:$B$106,"---")</f>
        <v>---</v>
      </c>
      <c r="M112" s="203" t="str">
        <f>_xlfn.XLOOKUP($B112,'01-KMC'!$C$12:$C$106,'01-KMC'!$I$12:$I$106,"0")</f>
        <v>0</v>
      </c>
      <c r="N112" s="202" t="str">
        <f>_xlfn.XLOOKUP($B112,'02-HKO'!$C$12:$C$106,'02-HKO'!$B$12:$B$106,"---")</f>
        <v>---</v>
      </c>
      <c r="O112" s="204">
        <f>_xlfn.XLOOKUP($B112,'02-HKO'!$C$12:$C$106,'02-HKO'!$I$12:$I$106,0)</f>
        <v>0</v>
      </c>
      <c r="P112" s="202" t="str">
        <f>_xlfn.XLOOKUP($B112,'03-ŠCJ'!$C$12:$C$106,'03-ŠCJ'!$B$12:$B$106,"---")</f>
        <v>---</v>
      </c>
      <c r="Q112" s="204">
        <f>_xlfn.XLOOKUP($B112,'03-ŠCJ'!$C$12:$C$106,'03-ŠCJ'!$I$12:$I$106,0)</f>
        <v>0</v>
      </c>
      <c r="R112" s="217"/>
      <c r="S112" s="218"/>
      <c r="T112" s="219"/>
      <c r="U112" s="220"/>
      <c r="V112" s="217"/>
      <c r="W112" s="218"/>
      <c r="X112" s="219"/>
      <c r="Y112" s="220"/>
      <c r="Z112" s="217"/>
      <c r="AA112" s="218"/>
    </row>
    <row r="113" spans="2:27" x14ac:dyDescent="0.25">
      <c r="B113" s="209">
        <v>108</v>
      </c>
      <c r="C113" s="210"/>
      <c r="D113" s="211"/>
      <c r="E113" s="212"/>
      <c r="F113" s="213"/>
      <c r="G113" s="214"/>
      <c r="H113" s="189"/>
      <c r="I113" s="215"/>
      <c r="J113" s="216" t="e">
        <f>_xlfn.RANK.EQ(I113,$I$6:$I$306)</f>
        <v>#N/A</v>
      </c>
      <c r="K113" s="189"/>
      <c r="L113" s="202" t="str">
        <f>_xlfn.XLOOKUP($B113,'01-KMC'!$C$12:$C$106,'01-KMC'!$B$12:$B$106,"---")</f>
        <v>---</v>
      </c>
      <c r="M113" s="203" t="str">
        <f>_xlfn.XLOOKUP($B113,'01-KMC'!$C$12:$C$106,'01-KMC'!$I$12:$I$106,"0")</f>
        <v>0</v>
      </c>
      <c r="N113" s="202" t="str">
        <f>_xlfn.XLOOKUP($B113,'02-HKO'!$C$12:$C$106,'02-HKO'!$B$12:$B$106,"---")</f>
        <v>---</v>
      </c>
      <c r="O113" s="204">
        <f>_xlfn.XLOOKUP($B113,'02-HKO'!$C$12:$C$106,'02-HKO'!$I$12:$I$106,0)</f>
        <v>0</v>
      </c>
      <c r="P113" s="202" t="str">
        <f>_xlfn.XLOOKUP($B113,'03-ŠCJ'!$C$12:$C$106,'03-ŠCJ'!$B$12:$B$106,"---")</f>
        <v>---</v>
      </c>
      <c r="Q113" s="204">
        <f>_xlfn.XLOOKUP($B113,'03-ŠCJ'!$C$12:$C$106,'03-ŠCJ'!$I$12:$I$106,0)</f>
        <v>0</v>
      </c>
      <c r="R113" s="217"/>
      <c r="S113" s="218"/>
      <c r="T113" s="219"/>
      <c r="U113" s="220"/>
      <c r="V113" s="217"/>
      <c r="W113" s="218"/>
      <c r="X113" s="219"/>
      <c r="Y113" s="220"/>
      <c r="Z113" s="217"/>
      <c r="AA113" s="218"/>
    </row>
    <row r="114" spans="2:27" x14ac:dyDescent="0.25">
      <c r="B114" s="209">
        <v>109</v>
      </c>
      <c r="C114" s="210"/>
      <c r="D114" s="211"/>
      <c r="E114" s="212"/>
      <c r="F114" s="213"/>
      <c r="G114" s="214"/>
      <c r="H114" s="189"/>
      <c r="I114" s="215"/>
      <c r="J114" s="216" t="e">
        <f>_xlfn.RANK.EQ(I114,$I$6:$I$306)</f>
        <v>#N/A</v>
      </c>
      <c r="K114" s="189"/>
      <c r="L114" s="202" t="str">
        <f>_xlfn.XLOOKUP($B114,'01-KMC'!$C$12:$C$106,'01-KMC'!$B$12:$B$106,"---")</f>
        <v>---</v>
      </c>
      <c r="M114" s="203" t="str">
        <f>_xlfn.XLOOKUP($B114,'01-KMC'!$C$12:$C$106,'01-KMC'!$I$12:$I$106,"0")</f>
        <v>0</v>
      </c>
      <c r="N114" s="202" t="str">
        <f>_xlfn.XLOOKUP($B114,'02-HKO'!$C$12:$C$106,'02-HKO'!$B$12:$B$106,"---")</f>
        <v>---</v>
      </c>
      <c r="O114" s="204">
        <f>_xlfn.XLOOKUP($B114,'02-HKO'!$C$12:$C$106,'02-HKO'!$I$12:$I$106,0)</f>
        <v>0</v>
      </c>
      <c r="P114" s="202" t="str">
        <f>_xlfn.XLOOKUP($B114,'03-ŠCJ'!$C$12:$C$106,'03-ŠCJ'!$B$12:$B$106,"---")</f>
        <v>---</v>
      </c>
      <c r="Q114" s="204">
        <f>_xlfn.XLOOKUP($B114,'03-ŠCJ'!$C$12:$C$106,'03-ŠCJ'!$I$12:$I$106,0)</f>
        <v>0</v>
      </c>
      <c r="R114" s="217"/>
      <c r="S114" s="218"/>
      <c r="T114" s="219"/>
      <c r="U114" s="220"/>
      <c r="V114" s="217"/>
      <c r="W114" s="218"/>
      <c r="X114" s="219"/>
      <c r="Y114" s="220"/>
      <c r="Z114" s="217"/>
      <c r="AA114" s="218"/>
    </row>
    <row r="115" spans="2:27" x14ac:dyDescent="0.25">
      <c r="B115" s="209">
        <v>110</v>
      </c>
      <c r="C115" s="210"/>
      <c r="D115" s="211"/>
      <c r="E115" s="212"/>
      <c r="F115" s="213"/>
      <c r="G115" s="214"/>
      <c r="H115" s="189"/>
      <c r="I115" s="215"/>
      <c r="J115" s="216" t="e">
        <f>_xlfn.RANK.EQ(I115,$I$6:$I$306)</f>
        <v>#N/A</v>
      </c>
      <c r="K115" s="189"/>
      <c r="L115" s="202" t="str">
        <f>_xlfn.XLOOKUP($B115,'01-KMC'!$C$12:$C$106,'01-KMC'!$B$12:$B$106,"---")</f>
        <v>---</v>
      </c>
      <c r="M115" s="203" t="str">
        <f>_xlfn.XLOOKUP($B115,'01-KMC'!$C$12:$C$106,'01-KMC'!$I$12:$I$106,"0")</f>
        <v>0</v>
      </c>
      <c r="N115" s="202" t="str">
        <f>_xlfn.XLOOKUP($B115,'02-HKO'!$C$12:$C$106,'02-HKO'!$B$12:$B$106,"---")</f>
        <v>---</v>
      </c>
      <c r="O115" s="204">
        <f>_xlfn.XLOOKUP($B115,'02-HKO'!$C$12:$C$106,'02-HKO'!$I$12:$I$106,0)</f>
        <v>0</v>
      </c>
      <c r="P115" s="202" t="str">
        <f>_xlfn.XLOOKUP($B115,'03-ŠCJ'!$C$12:$C$106,'03-ŠCJ'!$B$12:$B$106,"---")</f>
        <v>---</v>
      </c>
      <c r="Q115" s="204">
        <f>_xlfn.XLOOKUP($B115,'03-ŠCJ'!$C$12:$C$106,'03-ŠCJ'!$I$12:$I$106,0)</f>
        <v>0</v>
      </c>
      <c r="R115" s="217"/>
      <c r="S115" s="218"/>
      <c r="T115" s="219"/>
      <c r="U115" s="220"/>
      <c r="V115" s="217"/>
      <c r="W115" s="218"/>
      <c r="X115" s="219"/>
      <c r="Y115" s="220"/>
      <c r="Z115" s="217"/>
      <c r="AA115" s="218"/>
    </row>
    <row r="116" spans="2:27" x14ac:dyDescent="0.25">
      <c r="B116" s="209">
        <v>111</v>
      </c>
      <c r="C116" s="210"/>
      <c r="D116" s="211"/>
      <c r="E116" s="212"/>
      <c r="F116" s="213"/>
      <c r="G116" s="214"/>
      <c r="H116" s="189"/>
      <c r="I116" s="215"/>
      <c r="J116" s="216" t="e">
        <f>_xlfn.RANK.EQ(I116,$I$6:$I$306)</f>
        <v>#N/A</v>
      </c>
      <c r="K116" s="189"/>
      <c r="L116" s="202" t="str">
        <f>_xlfn.XLOOKUP($B116,'01-KMC'!$C$12:$C$106,'01-KMC'!$B$12:$B$106,"---")</f>
        <v>---</v>
      </c>
      <c r="M116" s="203" t="str">
        <f>_xlfn.XLOOKUP($B116,'01-KMC'!$C$12:$C$106,'01-KMC'!$I$12:$I$106,"0")</f>
        <v>0</v>
      </c>
      <c r="N116" s="202" t="str">
        <f>_xlfn.XLOOKUP($B116,'02-HKO'!$C$12:$C$106,'02-HKO'!$B$12:$B$106,"---")</f>
        <v>---</v>
      </c>
      <c r="O116" s="204">
        <f>_xlfn.XLOOKUP($B116,'02-HKO'!$C$12:$C$106,'02-HKO'!$I$12:$I$106,0)</f>
        <v>0</v>
      </c>
      <c r="P116" s="202" t="str">
        <f>_xlfn.XLOOKUP($B116,'03-ŠCJ'!$C$12:$C$106,'03-ŠCJ'!$B$12:$B$106,"---")</f>
        <v>---</v>
      </c>
      <c r="Q116" s="204">
        <f>_xlfn.XLOOKUP($B116,'03-ŠCJ'!$C$12:$C$106,'03-ŠCJ'!$I$12:$I$106,0)</f>
        <v>0</v>
      </c>
      <c r="R116" s="217"/>
      <c r="S116" s="218"/>
      <c r="T116" s="219"/>
      <c r="U116" s="220"/>
      <c r="V116" s="217"/>
      <c r="W116" s="218"/>
      <c r="X116" s="219"/>
      <c r="Y116" s="220"/>
      <c r="Z116" s="217"/>
      <c r="AA116" s="218"/>
    </row>
    <row r="117" spans="2:27" x14ac:dyDescent="0.25">
      <c r="B117" s="209">
        <v>112</v>
      </c>
      <c r="C117" s="210"/>
      <c r="D117" s="211"/>
      <c r="E117" s="212"/>
      <c r="F117" s="213"/>
      <c r="G117" s="214"/>
      <c r="H117" s="189"/>
      <c r="I117" s="215"/>
      <c r="J117" s="216" t="e">
        <f>_xlfn.RANK.EQ(I117,$I$6:$I$306)</f>
        <v>#N/A</v>
      </c>
      <c r="K117" s="189"/>
      <c r="L117" s="202" t="str">
        <f>_xlfn.XLOOKUP($B117,'01-KMC'!$C$12:$C$106,'01-KMC'!$B$12:$B$106,"---")</f>
        <v>---</v>
      </c>
      <c r="M117" s="203" t="str">
        <f>_xlfn.XLOOKUP($B117,'01-KMC'!$C$12:$C$106,'01-KMC'!$I$12:$I$106,"0")</f>
        <v>0</v>
      </c>
      <c r="N117" s="202" t="str">
        <f>_xlfn.XLOOKUP($B117,'02-HKO'!$C$12:$C$106,'02-HKO'!$B$12:$B$106,"---")</f>
        <v>---</v>
      </c>
      <c r="O117" s="204">
        <f>_xlfn.XLOOKUP($B117,'02-HKO'!$C$12:$C$106,'02-HKO'!$I$12:$I$106,0)</f>
        <v>0</v>
      </c>
      <c r="P117" s="202" t="str">
        <f>_xlfn.XLOOKUP($B117,'03-ŠCJ'!$C$12:$C$106,'03-ŠCJ'!$B$12:$B$106,"---")</f>
        <v>---</v>
      </c>
      <c r="Q117" s="204">
        <f>_xlfn.XLOOKUP($B117,'03-ŠCJ'!$C$12:$C$106,'03-ŠCJ'!$I$12:$I$106,0)</f>
        <v>0</v>
      </c>
      <c r="R117" s="217"/>
      <c r="S117" s="218"/>
      <c r="T117" s="219"/>
      <c r="U117" s="220"/>
      <c r="V117" s="217"/>
      <c r="W117" s="218"/>
      <c r="X117" s="219"/>
      <c r="Y117" s="220"/>
      <c r="Z117" s="217"/>
      <c r="AA117" s="218"/>
    </row>
    <row r="118" spans="2:27" x14ac:dyDescent="0.25">
      <c r="B118" s="209">
        <v>113</v>
      </c>
      <c r="C118" s="210"/>
      <c r="D118" s="211"/>
      <c r="E118" s="212"/>
      <c r="F118" s="213"/>
      <c r="G118" s="214"/>
      <c r="H118" s="189"/>
      <c r="I118" s="215"/>
      <c r="J118" s="216" t="e">
        <f>_xlfn.RANK.EQ(I118,$I$6:$I$306)</f>
        <v>#N/A</v>
      </c>
      <c r="K118" s="189"/>
      <c r="L118" s="202" t="str">
        <f>_xlfn.XLOOKUP($B118,'01-KMC'!$C$12:$C$106,'01-KMC'!$B$12:$B$106,"---")</f>
        <v>---</v>
      </c>
      <c r="M118" s="203" t="str">
        <f>_xlfn.XLOOKUP($B118,'01-KMC'!$C$12:$C$106,'01-KMC'!$I$12:$I$106,"0")</f>
        <v>0</v>
      </c>
      <c r="N118" s="202" t="str">
        <f>_xlfn.XLOOKUP($B118,'02-HKO'!$C$12:$C$106,'02-HKO'!$B$12:$B$106,"---")</f>
        <v>---</v>
      </c>
      <c r="O118" s="204">
        <f>_xlfn.XLOOKUP($B118,'02-HKO'!$C$12:$C$106,'02-HKO'!$I$12:$I$106,0)</f>
        <v>0</v>
      </c>
      <c r="P118" s="202" t="str">
        <f>_xlfn.XLOOKUP($B118,'03-ŠCJ'!$C$12:$C$106,'03-ŠCJ'!$B$12:$B$106,"---")</f>
        <v>---</v>
      </c>
      <c r="Q118" s="204">
        <f>_xlfn.XLOOKUP($B118,'03-ŠCJ'!$C$12:$C$106,'03-ŠCJ'!$I$12:$I$106,0)</f>
        <v>0</v>
      </c>
      <c r="R118" s="217"/>
      <c r="S118" s="218"/>
      <c r="T118" s="219"/>
      <c r="U118" s="220"/>
      <c r="V118" s="217"/>
      <c r="W118" s="218"/>
      <c r="X118" s="219"/>
      <c r="Y118" s="220"/>
      <c r="Z118" s="217"/>
      <c r="AA118" s="218"/>
    </row>
    <row r="119" spans="2:27" x14ac:dyDescent="0.25">
      <c r="B119" s="209">
        <v>114</v>
      </c>
      <c r="C119" s="210"/>
      <c r="D119" s="211"/>
      <c r="E119" s="212"/>
      <c r="F119" s="213"/>
      <c r="G119" s="214"/>
      <c r="H119" s="189"/>
      <c r="I119" s="215"/>
      <c r="J119" s="216" t="e">
        <f>_xlfn.RANK.EQ(I119,$I$6:$I$306)</f>
        <v>#N/A</v>
      </c>
      <c r="K119" s="189"/>
      <c r="L119" s="202" t="str">
        <f>_xlfn.XLOOKUP($B119,'01-KMC'!$C$12:$C$106,'01-KMC'!$B$12:$B$106,"---")</f>
        <v>---</v>
      </c>
      <c r="M119" s="203" t="str">
        <f>_xlfn.XLOOKUP($B119,'01-KMC'!$C$12:$C$106,'01-KMC'!$I$12:$I$106,"0")</f>
        <v>0</v>
      </c>
      <c r="N119" s="202" t="str">
        <f>_xlfn.XLOOKUP($B119,'02-HKO'!$C$12:$C$106,'02-HKO'!$B$12:$B$106,"---")</f>
        <v>---</v>
      </c>
      <c r="O119" s="204">
        <f>_xlfn.XLOOKUP($B119,'02-HKO'!$C$12:$C$106,'02-HKO'!$I$12:$I$106,0)</f>
        <v>0</v>
      </c>
      <c r="P119" s="202" t="str">
        <f>_xlfn.XLOOKUP($B119,'03-ŠCJ'!$C$12:$C$106,'03-ŠCJ'!$B$12:$B$106,"---")</f>
        <v>---</v>
      </c>
      <c r="Q119" s="204">
        <f>_xlfn.XLOOKUP($B119,'03-ŠCJ'!$C$12:$C$106,'03-ŠCJ'!$I$12:$I$106,0)</f>
        <v>0</v>
      </c>
      <c r="R119" s="217"/>
      <c r="S119" s="218"/>
      <c r="T119" s="219"/>
      <c r="U119" s="220"/>
      <c r="V119" s="217"/>
      <c r="W119" s="218"/>
      <c r="X119" s="219"/>
      <c r="Y119" s="220"/>
      <c r="Z119" s="217"/>
      <c r="AA119" s="218"/>
    </row>
    <row r="120" spans="2:27" x14ac:dyDescent="0.25">
      <c r="B120" s="209">
        <v>115</v>
      </c>
      <c r="C120" s="210"/>
      <c r="D120" s="211"/>
      <c r="E120" s="212"/>
      <c r="F120" s="213"/>
      <c r="G120" s="214"/>
      <c r="H120" s="189"/>
      <c r="I120" s="215"/>
      <c r="J120" s="216" t="e">
        <f>_xlfn.RANK.EQ(I120,$I$6:$I$306)</f>
        <v>#N/A</v>
      </c>
      <c r="K120" s="189"/>
      <c r="L120" s="202" t="str">
        <f>_xlfn.XLOOKUP($B120,'01-KMC'!$C$12:$C$106,'01-KMC'!$B$12:$B$106,"---")</f>
        <v>---</v>
      </c>
      <c r="M120" s="203" t="str">
        <f>_xlfn.XLOOKUP($B120,'01-KMC'!$C$12:$C$106,'01-KMC'!$I$12:$I$106,"0")</f>
        <v>0</v>
      </c>
      <c r="N120" s="202" t="str">
        <f>_xlfn.XLOOKUP($B120,'02-HKO'!$C$12:$C$106,'02-HKO'!$B$12:$B$106,"---")</f>
        <v>---</v>
      </c>
      <c r="O120" s="204">
        <f>_xlfn.XLOOKUP($B120,'02-HKO'!$C$12:$C$106,'02-HKO'!$I$12:$I$106,0)</f>
        <v>0</v>
      </c>
      <c r="P120" s="202" t="str">
        <f>_xlfn.XLOOKUP($B120,'03-ŠCJ'!$C$12:$C$106,'03-ŠCJ'!$B$12:$B$106,"---")</f>
        <v>---</v>
      </c>
      <c r="Q120" s="204">
        <f>_xlfn.XLOOKUP($B120,'03-ŠCJ'!$C$12:$C$106,'03-ŠCJ'!$I$12:$I$106,0)</f>
        <v>0</v>
      </c>
      <c r="R120" s="217"/>
      <c r="S120" s="218"/>
      <c r="T120" s="219"/>
      <c r="U120" s="220"/>
      <c r="V120" s="217"/>
      <c r="W120" s="218"/>
      <c r="X120" s="219"/>
      <c r="Y120" s="220"/>
      <c r="Z120" s="217"/>
      <c r="AA120" s="218"/>
    </row>
    <row r="121" spans="2:27" x14ac:dyDescent="0.25">
      <c r="B121" s="209">
        <v>116</v>
      </c>
      <c r="C121" s="210"/>
      <c r="D121" s="211"/>
      <c r="E121" s="212"/>
      <c r="F121" s="213"/>
      <c r="G121" s="214"/>
      <c r="H121" s="189"/>
      <c r="I121" s="215"/>
      <c r="J121" s="216" t="e">
        <f>_xlfn.RANK.EQ(I121,$I$6:$I$306)</f>
        <v>#N/A</v>
      </c>
      <c r="K121" s="189"/>
      <c r="L121" s="202" t="str">
        <f>_xlfn.XLOOKUP($B121,'01-KMC'!$C$12:$C$106,'01-KMC'!$B$12:$B$106,"---")</f>
        <v>---</v>
      </c>
      <c r="M121" s="203" t="str">
        <f>_xlfn.XLOOKUP($B121,'01-KMC'!$C$12:$C$106,'01-KMC'!$I$12:$I$106,"0")</f>
        <v>0</v>
      </c>
      <c r="N121" s="202" t="str">
        <f>_xlfn.XLOOKUP($B121,'02-HKO'!$C$12:$C$106,'02-HKO'!$B$12:$B$106,"---")</f>
        <v>---</v>
      </c>
      <c r="O121" s="204">
        <f>_xlfn.XLOOKUP($B121,'02-HKO'!$C$12:$C$106,'02-HKO'!$I$12:$I$106,0)</f>
        <v>0</v>
      </c>
      <c r="P121" s="202" t="str">
        <f>_xlfn.XLOOKUP($B121,'03-ŠCJ'!$C$12:$C$106,'03-ŠCJ'!$B$12:$B$106,"---")</f>
        <v>---</v>
      </c>
      <c r="Q121" s="204">
        <f>_xlfn.XLOOKUP($B121,'03-ŠCJ'!$C$12:$C$106,'03-ŠCJ'!$I$12:$I$106,0)</f>
        <v>0</v>
      </c>
      <c r="R121" s="217"/>
      <c r="S121" s="218"/>
      <c r="T121" s="219"/>
      <c r="U121" s="220"/>
      <c r="V121" s="217"/>
      <c r="W121" s="218"/>
      <c r="X121" s="219"/>
      <c r="Y121" s="220"/>
      <c r="Z121" s="217"/>
      <c r="AA121" s="218"/>
    </row>
    <row r="122" spans="2:27" x14ac:dyDescent="0.25">
      <c r="B122" s="209">
        <v>117</v>
      </c>
      <c r="C122" s="210"/>
      <c r="D122" s="211"/>
      <c r="E122" s="212"/>
      <c r="F122" s="213"/>
      <c r="G122" s="214"/>
      <c r="H122" s="189"/>
      <c r="I122" s="215"/>
      <c r="J122" s="216" t="e">
        <f>_xlfn.RANK.EQ(I122,$I$6:$I$306)</f>
        <v>#N/A</v>
      </c>
      <c r="K122" s="189"/>
      <c r="L122" s="202" t="str">
        <f>_xlfn.XLOOKUP($B122,'01-KMC'!$C$12:$C$106,'01-KMC'!$B$12:$B$106,"---")</f>
        <v>---</v>
      </c>
      <c r="M122" s="203" t="str">
        <f>_xlfn.XLOOKUP($B122,'01-KMC'!$C$12:$C$106,'01-KMC'!$I$12:$I$106,"0")</f>
        <v>0</v>
      </c>
      <c r="N122" s="202" t="str">
        <f>_xlfn.XLOOKUP($B122,'02-HKO'!$C$12:$C$106,'02-HKO'!$B$12:$B$106,"---")</f>
        <v>---</v>
      </c>
      <c r="O122" s="204">
        <f>_xlfn.XLOOKUP($B122,'02-HKO'!$C$12:$C$106,'02-HKO'!$I$12:$I$106,0)</f>
        <v>0</v>
      </c>
      <c r="P122" s="202" t="str">
        <f>_xlfn.XLOOKUP($B122,'03-ŠCJ'!$C$12:$C$106,'03-ŠCJ'!$B$12:$B$106,"---")</f>
        <v>---</v>
      </c>
      <c r="Q122" s="204">
        <f>_xlfn.XLOOKUP($B122,'03-ŠCJ'!$C$12:$C$106,'03-ŠCJ'!$I$12:$I$106,0)</f>
        <v>0</v>
      </c>
      <c r="R122" s="217"/>
      <c r="S122" s="218"/>
      <c r="T122" s="219"/>
      <c r="U122" s="220"/>
      <c r="V122" s="217"/>
      <c r="W122" s="218"/>
      <c r="X122" s="219"/>
      <c r="Y122" s="220"/>
      <c r="Z122" s="217"/>
      <c r="AA122" s="218"/>
    </row>
    <row r="123" spans="2:27" x14ac:dyDescent="0.25">
      <c r="B123" s="209">
        <v>118</v>
      </c>
      <c r="C123" s="210"/>
      <c r="D123" s="211"/>
      <c r="E123" s="212"/>
      <c r="F123" s="213"/>
      <c r="G123" s="214"/>
      <c r="H123" s="189"/>
      <c r="I123" s="215"/>
      <c r="J123" s="216" t="e">
        <f>_xlfn.RANK.EQ(I123,$I$6:$I$306)</f>
        <v>#N/A</v>
      </c>
      <c r="K123" s="189"/>
      <c r="L123" s="202" t="str">
        <f>_xlfn.XLOOKUP($B123,'01-KMC'!$C$12:$C$106,'01-KMC'!$B$12:$B$106,"---")</f>
        <v>---</v>
      </c>
      <c r="M123" s="203" t="str">
        <f>_xlfn.XLOOKUP($B123,'01-KMC'!$C$12:$C$106,'01-KMC'!$I$12:$I$106,"0")</f>
        <v>0</v>
      </c>
      <c r="N123" s="202" t="str">
        <f>_xlfn.XLOOKUP($B123,'02-HKO'!$C$12:$C$106,'02-HKO'!$B$12:$B$106,"---")</f>
        <v>---</v>
      </c>
      <c r="O123" s="204">
        <f>_xlfn.XLOOKUP($B123,'02-HKO'!$C$12:$C$106,'02-HKO'!$I$12:$I$106,0)</f>
        <v>0</v>
      </c>
      <c r="P123" s="202" t="str">
        <f>_xlfn.XLOOKUP($B123,'03-ŠCJ'!$C$12:$C$106,'03-ŠCJ'!$B$12:$B$106,"---")</f>
        <v>---</v>
      </c>
      <c r="Q123" s="204">
        <f>_xlfn.XLOOKUP($B123,'03-ŠCJ'!$C$12:$C$106,'03-ŠCJ'!$I$12:$I$106,0)</f>
        <v>0</v>
      </c>
      <c r="R123" s="217"/>
      <c r="S123" s="218"/>
      <c r="T123" s="219"/>
      <c r="U123" s="220"/>
      <c r="V123" s="217"/>
      <c r="W123" s="218"/>
      <c r="X123" s="219"/>
      <c r="Y123" s="220"/>
      <c r="Z123" s="217"/>
      <c r="AA123" s="218"/>
    </row>
    <row r="124" spans="2:27" x14ac:dyDescent="0.25">
      <c r="B124" s="209">
        <v>119</v>
      </c>
      <c r="C124" s="210"/>
      <c r="D124" s="211"/>
      <c r="E124" s="212"/>
      <c r="F124" s="213"/>
      <c r="G124" s="214"/>
      <c r="H124" s="189"/>
      <c r="I124" s="215"/>
      <c r="J124" s="216" t="e">
        <f>_xlfn.RANK.EQ(I124,$I$6:$I$306)</f>
        <v>#N/A</v>
      </c>
      <c r="K124" s="189"/>
      <c r="L124" s="202" t="str">
        <f>_xlfn.XLOOKUP($B124,'01-KMC'!$C$12:$C$106,'01-KMC'!$B$12:$B$106,"---")</f>
        <v>---</v>
      </c>
      <c r="M124" s="203" t="str">
        <f>_xlfn.XLOOKUP($B124,'01-KMC'!$C$12:$C$106,'01-KMC'!$I$12:$I$106,"0")</f>
        <v>0</v>
      </c>
      <c r="N124" s="202" t="str">
        <f>_xlfn.XLOOKUP($B124,'02-HKO'!$C$12:$C$106,'02-HKO'!$B$12:$B$106,"---")</f>
        <v>---</v>
      </c>
      <c r="O124" s="204">
        <f>_xlfn.XLOOKUP($B124,'02-HKO'!$C$12:$C$106,'02-HKO'!$I$12:$I$106,0)</f>
        <v>0</v>
      </c>
      <c r="P124" s="202" t="str">
        <f>_xlfn.XLOOKUP($B124,'03-ŠCJ'!$C$12:$C$106,'03-ŠCJ'!$B$12:$B$106,"---")</f>
        <v>---</v>
      </c>
      <c r="Q124" s="204">
        <f>_xlfn.XLOOKUP($B124,'03-ŠCJ'!$C$12:$C$106,'03-ŠCJ'!$I$12:$I$106,0)</f>
        <v>0</v>
      </c>
      <c r="R124" s="217"/>
      <c r="S124" s="218"/>
      <c r="T124" s="219"/>
      <c r="U124" s="220"/>
      <c r="V124" s="217"/>
      <c r="W124" s="218"/>
      <c r="X124" s="219"/>
      <c r="Y124" s="220"/>
      <c r="Z124" s="217"/>
      <c r="AA124" s="218"/>
    </row>
    <row r="125" spans="2:27" x14ac:dyDescent="0.25">
      <c r="B125" s="209">
        <v>120</v>
      </c>
      <c r="C125" s="210"/>
      <c r="D125" s="211"/>
      <c r="E125" s="212"/>
      <c r="F125" s="213"/>
      <c r="G125" s="214"/>
      <c r="H125" s="189"/>
      <c r="I125" s="215"/>
      <c r="J125" s="216" t="e">
        <f>_xlfn.RANK.EQ(I125,$I$6:$I$306)</f>
        <v>#N/A</v>
      </c>
      <c r="K125" s="189"/>
      <c r="L125" s="202" t="str">
        <f>_xlfn.XLOOKUP($B125,'01-KMC'!$C$12:$C$106,'01-KMC'!$B$12:$B$106,"---")</f>
        <v>---</v>
      </c>
      <c r="M125" s="203" t="str">
        <f>_xlfn.XLOOKUP($B125,'01-KMC'!$C$12:$C$106,'01-KMC'!$I$12:$I$106,"0")</f>
        <v>0</v>
      </c>
      <c r="N125" s="202" t="str">
        <f>_xlfn.XLOOKUP($B125,'02-HKO'!$C$12:$C$106,'02-HKO'!$B$12:$B$106,"---")</f>
        <v>---</v>
      </c>
      <c r="O125" s="204">
        <f>_xlfn.XLOOKUP($B125,'02-HKO'!$C$12:$C$106,'02-HKO'!$I$12:$I$106,0)</f>
        <v>0</v>
      </c>
      <c r="P125" s="202" t="str">
        <f>_xlfn.XLOOKUP($B125,'03-ŠCJ'!$C$12:$C$106,'03-ŠCJ'!$B$12:$B$106,"---")</f>
        <v>---</v>
      </c>
      <c r="Q125" s="204">
        <f>_xlfn.XLOOKUP($B125,'03-ŠCJ'!$C$12:$C$106,'03-ŠCJ'!$I$12:$I$106,0)</f>
        <v>0</v>
      </c>
      <c r="R125" s="217"/>
      <c r="S125" s="218"/>
      <c r="T125" s="219"/>
      <c r="U125" s="220"/>
      <c r="V125" s="217"/>
      <c r="W125" s="218"/>
      <c r="X125" s="219"/>
      <c r="Y125" s="220"/>
      <c r="Z125" s="217"/>
      <c r="AA125" s="218"/>
    </row>
    <row r="126" spans="2:27" x14ac:dyDescent="0.25">
      <c r="B126" s="209">
        <v>121</v>
      </c>
      <c r="C126" s="210"/>
      <c r="D126" s="211"/>
      <c r="E126" s="212"/>
      <c r="F126" s="213"/>
      <c r="G126" s="214"/>
      <c r="H126" s="189"/>
      <c r="I126" s="215"/>
      <c r="J126" s="216" t="e">
        <f>_xlfn.RANK.EQ(I126,$I$6:$I$306)</f>
        <v>#N/A</v>
      </c>
      <c r="K126" s="189"/>
      <c r="L126" s="202" t="str">
        <f>_xlfn.XLOOKUP($B126,'01-KMC'!$C$12:$C$106,'01-KMC'!$B$12:$B$106,"---")</f>
        <v>---</v>
      </c>
      <c r="M126" s="203" t="str">
        <f>_xlfn.XLOOKUP($B126,'01-KMC'!$C$12:$C$106,'01-KMC'!$I$12:$I$106,"0")</f>
        <v>0</v>
      </c>
      <c r="N126" s="202" t="str">
        <f>_xlfn.XLOOKUP($B126,'02-HKO'!$C$12:$C$106,'02-HKO'!$B$12:$B$106,"---")</f>
        <v>---</v>
      </c>
      <c r="O126" s="204">
        <f>_xlfn.XLOOKUP($B126,'02-HKO'!$C$12:$C$106,'02-HKO'!$I$12:$I$106,0)</f>
        <v>0</v>
      </c>
      <c r="P126" s="202" t="str">
        <f>_xlfn.XLOOKUP($B126,'03-ŠCJ'!$C$12:$C$106,'03-ŠCJ'!$B$12:$B$106,"---")</f>
        <v>---</v>
      </c>
      <c r="Q126" s="204">
        <f>_xlfn.XLOOKUP($B126,'03-ŠCJ'!$C$12:$C$106,'03-ŠCJ'!$I$12:$I$106,0)</f>
        <v>0</v>
      </c>
      <c r="R126" s="217"/>
      <c r="S126" s="218"/>
      <c r="T126" s="219"/>
      <c r="U126" s="220"/>
      <c r="V126" s="217"/>
      <c r="W126" s="218"/>
      <c r="X126" s="219"/>
      <c r="Y126" s="220"/>
      <c r="Z126" s="217"/>
      <c r="AA126" s="218"/>
    </row>
    <row r="127" spans="2:27" x14ac:dyDescent="0.25">
      <c r="B127" s="209">
        <v>122</v>
      </c>
      <c r="C127" s="210"/>
      <c r="D127" s="211"/>
      <c r="E127" s="212"/>
      <c r="F127" s="213"/>
      <c r="G127" s="214"/>
      <c r="H127" s="189"/>
      <c r="I127" s="215"/>
      <c r="J127" s="216" t="e">
        <f>_xlfn.RANK.EQ(I127,$I$6:$I$306)</f>
        <v>#N/A</v>
      </c>
      <c r="K127" s="189"/>
      <c r="L127" s="202" t="str">
        <f>_xlfn.XLOOKUP($B127,'01-KMC'!$C$12:$C$106,'01-KMC'!$B$12:$B$106,"---")</f>
        <v>---</v>
      </c>
      <c r="M127" s="203" t="str">
        <f>_xlfn.XLOOKUP($B127,'01-KMC'!$C$12:$C$106,'01-KMC'!$I$12:$I$106,"0")</f>
        <v>0</v>
      </c>
      <c r="N127" s="202" t="str">
        <f>_xlfn.XLOOKUP($B127,'02-HKO'!$C$12:$C$106,'02-HKO'!$B$12:$B$106,"---")</f>
        <v>---</v>
      </c>
      <c r="O127" s="204">
        <f>_xlfn.XLOOKUP($B127,'02-HKO'!$C$12:$C$106,'02-HKO'!$I$12:$I$106,0)</f>
        <v>0</v>
      </c>
      <c r="P127" s="202" t="str">
        <f>_xlfn.XLOOKUP($B127,'03-ŠCJ'!$C$12:$C$106,'03-ŠCJ'!$B$12:$B$106,"---")</f>
        <v>---</v>
      </c>
      <c r="Q127" s="204">
        <f>_xlfn.XLOOKUP($B127,'03-ŠCJ'!$C$12:$C$106,'03-ŠCJ'!$I$12:$I$106,0)</f>
        <v>0</v>
      </c>
      <c r="R127" s="217"/>
      <c r="S127" s="218"/>
      <c r="T127" s="219"/>
      <c r="U127" s="220"/>
      <c r="V127" s="217"/>
      <c r="W127" s="218"/>
      <c r="X127" s="219"/>
      <c r="Y127" s="220"/>
      <c r="Z127" s="217"/>
      <c r="AA127" s="218"/>
    </row>
    <row r="128" spans="2:27" x14ac:dyDescent="0.25">
      <c r="B128" s="209">
        <v>123</v>
      </c>
      <c r="C128" s="210"/>
      <c r="D128" s="211"/>
      <c r="E128" s="212"/>
      <c r="F128" s="213"/>
      <c r="G128" s="214"/>
      <c r="H128" s="189"/>
      <c r="I128" s="215"/>
      <c r="J128" s="216" t="e">
        <f>_xlfn.RANK.EQ(I128,$I$6:$I$306)</f>
        <v>#N/A</v>
      </c>
      <c r="K128" s="189"/>
      <c r="L128" s="202" t="str">
        <f>_xlfn.XLOOKUP($B128,'01-KMC'!$C$12:$C$106,'01-KMC'!$B$12:$B$106,"---")</f>
        <v>---</v>
      </c>
      <c r="M128" s="203" t="str">
        <f>_xlfn.XLOOKUP($B128,'01-KMC'!$C$12:$C$106,'01-KMC'!$I$12:$I$106,"0")</f>
        <v>0</v>
      </c>
      <c r="N128" s="202" t="str">
        <f>_xlfn.XLOOKUP($B128,'02-HKO'!$C$12:$C$106,'02-HKO'!$B$12:$B$106,"---")</f>
        <v>---</v>
      </c>
      <c r="O128" s="204">
        <f>_xlfn.XLOOKUP($B128,'02-HKO'!$C$12:$C$106,'02-HKO'!$I$12:$I$106,0)</f>
        <v>0</v>
      </c>
      <c r="P128" s="202" t="str">
        <f>_xlfn.XLOOKUP($B128,'03-ŠCJ'!$C$12:$C$106,'03-ŠCJ'!$B$12:$B$106,"---")</f>
        <v>---</v>
      </c>
      <c r="Q128" s="204">
        <f>_xlfn.XLOOKUP($B128,'03-ŠCJ'!$C$12:$C$106,'03-ŠCJ'!$I$12:$I$106,0)</f>
        <v>0</v>
      </c>
      <c r="R128" s="217"/>
      <c r="S128" s="218"/>
      <c r="T128" s="219"/>
      <c r="U128" s="220"/>
      <c r="V128" s="217"/>
      <c r="W128" s="218"/>
      <c r="X128" s="219"/>
      <c r="Y128" s="220"/>
      <c r="Z128" s="217"/>
      <c r="AA128" s="218"/>
    </row>
    <row r="129" spans="2:27" x14ac:dyDescent="0.25">
      <c r="B129" s="209">
        <v>124</v>
      </c>
      <c r="C129" s="210"/>
      <c r="D129" s="211"/>
      <c r="E129" s="212"/>
      <c r="F129" s="213"/>
      <c r="G129" s="214"/>
      <c r="H129" s="189"/>
      <c r="I129" s="215"/>
      <c r="J129" s="216" t="e">
        <f>_xlfn.RANK.EQ(I129,$I$6:$I$306)</f>
        <v>#N/A</v>
      </c>
      <c r="K129" s="189"/>
      <c r="L129" s="202" t="str">
        <f>_xlfn.XLOOKUP($B129,'01-KMC'!$C$12:$C$106,'01-KMC'!$B$12:$B$106,"---")</f>
        <v>---</v>
      </c>
      <c r="M129" s="203" t="str">
        <f>_xlfn.XLOOKUP($B129,'01-KMC'!$C$12:$C$106,'01-KMC'!$I$12:$I$106,"0")</f>
        <v>0</v>
      </c>
      <c r="N129" s="202" t="str">
        <f>_xlfn.XLOOKUP($B129,'02-HKO'!$C$12:$C$106,'02-HKO'!$B$12:$B$106,"---")</f>
        <v>---</v>
      </c>
      <c r="O129" s="204">
        <f>_xlfn.XLOOKUP($B129,'02-HKO'!$C$12:$C$106,'02-HKO'!$I$12:$I$106,0)</f>
        <v>0</v>
      </c>
      <c r="P129" s="202" t="str">
        <f>_xlfn.XLOOKUP($B129,'03-ŠCJ'!$C$12:$C$106,'03-ŠCJ'!$B$12:$B$106,"---")</f>
        <v>---</v>
      </c>
      <c r="Q129" s="204">
        <f>_xlfn.XLOOKUP($B129,'03-ŠCJ'!$C$12:$C$106,'03-ŠCJ'!$I$12:$I$106,0)</f>
        <v>0</v>
      </c>
      <c r="R129" s="217"/>
      <c r="S129" s="218"/>
      <c r="T129" s="219"/>
      <c r="U129" s="220"/>
      <c r="V129" s="217"/>
      <c r="W129" s="218"/>
      <c r="X129" s="219"/>
      <c r="Y129" s="220"/>
      <c r="Z129" s="217"/>
      <c r="AA129" s="218"/>
    </row>
    <row r="130" spans="2:27" x14ac:dyDescent="0.25">
      <c r="B130" s="209">
        <v>125</v>
      </c>
      <c r="C130" s="210"/>
      <c r="D130" s="211"/>
      <c r="E130" s="212"/>
      <c r="F130" s="213"/>
      <c r="G130" s="214"/>
      <c r="H130" s="189"/>
      <c r="I130" s="215"/>
      <c r="J130" s="216" t="e">
        <f>_xlfn.RANK.EQ(I130,$I$6:$I$306)</f>
        <v>#N/A</v>
      </c>
      <c r="K130" s="189"/>
      <c r="L130" s="202" t="str">
        <f>_xlfn.XLOOKUP($B130,'01-KMC'!$C$12:$C$106,'01-KMC'!$B$12:$B$106,"---")</f>
        <v>---</v>
      </c>
      <c r="M130" s="203" t="str">
        <f>_xlfn.XLOOKUP($B130,'01-KMC'!$C$12:$C$106,'01-KMC'!$I$12:$I$106,"0")</f>
        <v>0</v>
      </c>
      <c r="N130" s="202" t="str">
        <f>_xlfn.XLOOKUP($B130,'02-HKO'!$C$12:$C$106,'02-HKO'!$B$12:$B$106,"---")</f>
        <v>---</v>
      </c>
      <c r="O130" s="204">
        <f>_xlfn.XLOOKUP($B130,'02-HKO'!$C$12:$C$106,'02-HKO'!$I$12:$I$106,0)</f>
        <v>0</v>
      </c>
      <c r="P130" s="202" t="str">
        <f>_xlfn.XLOOKUP($B130,'03-ŠCJ'!$C$12:$C$106,'03-ŠCJ'!$B$12:$B$106,"---")</f>
        <v>---</v>
      </c>
      <c r="Q130" s="204">
        <f>_xlfn.XLOOKUP($B130,'03-ŠCJ'!$C$12:$C$106,'03-ŠCJ'!$I$12:$I$106,0)</f>
        <v>0</v>
      </c>
      <c r="R130" s="217"/>
      <c r="S130" s="218"/>
      <c r="T130" s="219"/>
      <c r="U130" s="220"/>
      <c r="V130" s="217"/>
      <c r="W130" s="218"/>
      <c r="X130" s="219"/>
      <c r="Y130" s="220"/>
      <c r="Z130" s="217"/>
      <c r="AA130" s="218"/>
    </row>
    <row r="131" spans="2:27" x14ac:dyDescent="0.25">
      <c r="B131" s="209">
        <v>126</v>
      </c>
      <c r="C131" s="210"/>
      <c r="D131" s="211"/>
      <c r="E131" s="212"/>
      <c r="F131" s="213"/>
      <c r="G131" s="214"/>
      <c r="H131" s="189"/>
      <c r="I131" s="215"/>
      <c r="J131" s="216" t="e">
        <f>_xlfn.RANK.EQ(I131,$I$6:$I$306)</f>
        <v>#N/A</v>
      </c>
      <c r="K131" s="189"/>
      <c r="L131" s="202" t="str">
        <f>_xlfn.XLOOKUP($B131,'01-KMC'!$C$12:$C$106,'01-KMC'!$B$12:$B$106,"---")</f>
        <v>---</v>
      </c>
      <c r="M131" s="203" t="str">
        <f>_xlfn.XLOOKUP($B131,'01-KMC'!$C$12:$C$106,'01-KMC'!$I$12:$I$106,"0")</f>
        <v>0</v>
      </c>
      <c r="N131" s="202" t="str">
        <f>_xlfn.XLOOKUP($B131,'02-HKO'!$C$12:$C$106,'02-HKO'!$B$12:$B$106,"---")</f>
        <v>---</v>
      </c>
      <c r="O131" s="204">
        <f>_xlfn.XLOOKUP($B131,'02-HKO'!$C$12:$C$106,'02-HKO'!$I$12:$I$106,0)</f>
        <v>0</v>
      </c>
      <c r="P131" s="202" t="str">
        <f>_xlfn.XLOOKUP($B131,'03-ŠCJ'!$C$12:$C$106,'03-ŠCJ'!$B$12:$B$106,"---")</f>
        <v>---</v>
      </c>
      <c r="Q131" s="204">
        <f>_xlfn.XLOOKUP($B131,'03-ŠCJ'!$C$12:$C$106,'03-ŠCJ'!$I$12:$I$106,0)</f>
        <v>0</v>
      </c>
      <c r="R131" s="217"/>
      <c r="S131" s="218"/>
      <c r="T131" s="219"/>
      <c r="U131" s="220"/>
      <c r="V131" s="217"/>
      <c r="W131" s="218"/>
      <c r="X131" s="219"/>
      <c r="Y131" s="220"/>
      <c r="Z131" s="217"/>
      <c r="AA131" s="218"/>
    </row>
    <row r="132" spans="2:27" x14ac:dyDescent="0.25">
      <c r="B132" s="209">
        <v>127</v>
      </c>
      <c r="C132" s="210"/>
      <c r="D132" s="211"/>
      <c r="E132" s="212"/>
      <c r="F132" s="213"/>
      <c r="G132" s="214"/>
      <c r="H132" s="189"/>
      <c r="I132" s="215"/>
      <c r="J132" s="216" t="e">
        <f>_xlfn.RANK.EQ(I132,$I$6:$I$306)</f>
        <v>#N/A</v>
      </c>
      <c r="K132" s="189"/>
      <c r="L132" s="202" t="str">
        <f>_xlfn.XLOOKUP($B132,'01-KMC'!$C$12:$C$106,'01-KMC'!$B$12:$B$106,"---")</f>
        <v>---</v>
      </c>
      <c r="M132" s="203" t="str">
        <f>_xlfn.XLOOKUP($B132,'01-KMC'!$C$12:$C$106,'01-KMC'!$I$12:$I$106,"0")</f>
        <v>0</v>
      </c>
      <c r="N132" s="202" t="str">
        <f>_xlfn.XLOOKUP($B132,'02-HKO'!$C$12:$C$106,'02-HKO'!$B$12:$B$106,"---")</f>
        <v>---</v>
      </c>
      <c r="O132" s="204">
        <f>_xlfn.XLOOKUP($B132,'02-HKO'!$C$12:$C$106,'02-HKO'!$I$12:$I$106,0)</f>
        <v>0</v>
      </c>
      <c r="P132" s="202" t="str">
        <f>_xlfn.XLOOKUP($B132,'03-ŠCJ'!$C$12:$C$106,'03-ŠCJ'!$B$12:$B$106,"---")</f>
        <v>---</v>
      </c>
      <c r="Q132" s="204">
        <f>_xlfn.XLOOKUP($B132,'03-ŠCJ'!$C$12:$C$106,'03-ŠCJ'!$I$12:$I$106,0)</f>
        <v>0</v>
      </c>
      <c r="R132" s="217"/>
      <c r="S132" s="218"/>
      <c r="T132" s="219"/>
      <c r="U132" s="220"/>
      <c r="V132" s="217"/>
      <c r="W132" s="218"/>
      <c r="X132" s="219"/>
      <c r="Y132" s="220"/>
      <c r="Z132" s="217"/>
      <c r="AA132" s="218"/>
    </row>
    <row r="133" spans="2:27" x14ac:dyDescent="0.25">
      <c r="B133" s="209">
        <v>128</v>
      </c>
      <c r="C133" s="210"/>
      <c r="D133" s="211"/>
      <c r="E133" s="212"/>
      <c r="F133" s="213"/>
      <c r="G133" s="214"/>
      <c r="H133" s="189"/>
      <c r="I133" s="215"/>
      <c r="J133" s="216" t="e">
        <f>_xlfn.RANK.EQ(I133,$I$6:$I$306)</f>
        <v>#N/A</v>
      </c>
      <c r="K133" s="189"/>
      <c r="L133" s="202" t="str">
        <f>_xlfn.XLOOKUP($B133,'01-KMC'!$C$12:$C$106,'01-KMC'!$B$12:$B$106,"---")</f>
        <v>---</v>
      </c>
      <c r="M133" s="203" t="str">
        <f>_xlfn.XLOOKUP($B133,'01-KMC'!$C$12:$C$106,'01-KMC'!$I$12:$I$106,"0")</f>
        <v>0</v>
      </c>
      <c r="N133" s="202" t="str">
        <f>_xlfn.XLOOKUP($B133,'02-HKO'!$C$12:$C$106,'02-HKO'!$B$12:$B$106,"---")</f>
        <v>---</v>
      </c>
      <c r="O133" s="204">
        <f>_xlfn.XLOOKUP($B133,'02-HKO'!$C$12:$C$106,'02-HKO'!$I$12:$I$106,0)</f>
        <v>0</v>
      </c>
      <c r="P133" s="202" t="str">
        <f>_xlfn.XLOOKUP($B133,'03-ŠCJ'!$C$12:$C$106,'03-ŠCJ'!$B$12:$B$106,"---")</f>
        <v>---</v>
      </c>
      <c r="Q133" s="204">
        <f>_xlfn.XLOOKUP($B133,'03-ŠCJ'!$C$12:$C$106,'03-ŠCJ'!$I$12:$I$106,0)</f>
        <v>0</v>
      </c>
      <c r="R133" s="217"/>
      <c r="S133" s="218"/>
      <c r="T133" s="219"/>
      <c r="U133" s="220"/>
      <c r="V133" s="217"/>
      <c r="W133" s="218"/>
      <c r="X133" s="219"/>
      <c r="Y133" s="220"/>
      <c r="Z133" s="217"/>
      <c r="AA133" s="218"/>
    </row>
    <row r="134" spans="2:27" x14ac:dyDescent="0.25">
      <c r="B134" s="209">
        <v>129</v>
      </c>
      <c r="C134" s="210"/>
      <c r="D134" s="211"/>
      <c r="E134" s="212"/>
      <c r="F134" s="213"/>
      <c r="G134" s="214"/>
      <c r="H134" s="189"/>
      <c r="I134" s="215"/>
      <c r="J134" s="216" t="e">
        <f>_xlfn.RANK.EQ(I134,$I$6:$I$306)</f>
        <v>#N/A</v>
      </c>
      <c r="K134" s="189"/>
      <c r="L134" s="202" t="str">
        <f>_xlfn.XLOOKUP($B134,'01-KMC'!$C$12:$C$106,'01-KMC'!$B$12:$B$106,"---")</f>
        <v>---</v>
      </c>
      <c r="M134" s="203" t="str">
        <f>_xlfn.XLOOKUP($B134,'01-KMC'!$C$12:$C$106,'01-KMC'!$I$12:$I$106,"0")</f>
        <v>0</v>
      </c>
      <c r="N134" s="202" t="str">
        <f>_xlfn.XLOOKUP($B134,'02-HKO'!$C$12:$C$106,'02-HKO'!$B$12:$B$106,"---")</f>
        <v>---</v>
      </c>
      <c r="O134" s="204">
        <f>_xlfn.XLOOKUP($B134,'02-HKO'!$C$12:$C$106,'02-HKO'!$I$12:$I$106,0)</f>
        <v>0</v>
      </c>
      <c r="P134" s="202" t="str">
        <f>_xlfn.XLOOKUP($B134,'03-ŠCJ'!$C$12:$C$106,'03-ŠCJ'!$B$12:$B$106,"---")</f>
        <v>---</v>
      </c>
      <c r="Q134" s="204">
        <f>_xlfn.XLOOKUP($B134,'03-ŠCJ'!$C$12:$C$106,'03-ŠCJ'!$I$12:$I$106,0)</f>
        <v>0</v>
      </c>
      <c r="R134" s="217"/>
      <c r="S134" s="218"/>
      <c r="T134" s="219"/>
      <c r="U134" s="220"/>
      <c r="V134" s="217"/>
      <c r="W134" s="218"/>
      <c r="X134" s="219"/>
      <c r="Y134" s="220"/>
      <c r="Z134" s="217"/>
      <c r="AA134" s="218"/>
    </row>
    <row r="135" spans="2:27" x14ac:dyDescent="0.25">
      <c r="B135" s="209">
        <v>130</v>
      </c>
      <c r="C135" s="210"/>
      <c r="D135" s="211"/>
      <c r="E135" s="212"/>
      <c r="F135" s="213"/>
      <c r="G135" s="214"/>
      <c r="H135" s="189"/>
      <c r="I135" s="215"/>
      <c r="J135" s="216" t="e">
        <f>_xlfn.RANK.EQ(I135,$I$6:$I$306)</f>
        <v>#N/A</v>
      </c>
      <c r="K135" s="189"/>
      <c r="L135" s="202" t="str">
        <f>_xlfn.XLOOKUP($B135,'01-KMC'!$C$12:$C$106,'01-KMC'!$B$12:$B$106,"---")</f>
        <v>---</v>
      </c>
      <c r="M135" s="203" t="str">
        <f>_xlfn.XLOOKUP($B135,'01-KMC'!$C$12:$C$106,'01-KMC'!$I$12:$I$106,"0")</f>
        <v>0</v>
      </c>
      <c r="N135" s="202" t="str">
        <f>_xlfn.XLOOKUP($B135,'02-HKO'!$C$12:$C$106,'02-HKO'!$B$12:$B$106,"---")</f>
        <v>---</v>
      </c>
      <c r="O135" s="204">
        <f>_xlfn.XLOOKUP($B135,'02-HKO'!$C$12:$C$106,'02-HKO'!$I$12:$I$106,0)</f>
        <v>0</v>
      </c>
      <c r="P135" s="202" t="str">
        <f>_xlfn.XLOOKUP($B135,'03-ŠCJ'!$C$12:$C$106,'03-ŠCJ'!$B$12:$B$106,"---")</f>
        <v>---</v>
      </c>
      <c r="Q135" s="204">
        <f>_xlfn.XLOOKUP($B135,'03-ŠCJ'!$C$12:$C$106,'03-ŠCJ'!$I$12:$I$106,0)</f>
        <v>0</v>
      </c>
      <c r="R135" s="217"/>
      <c r="S135" s="218"/>
      <c r="T135" s="219"/>
      <c r="U135" s="220"/>
      <c r="V135" s="217"/>
      <c r="W135" s="218"/>
      <c r="X135" s="219"/>
      <c r="Y135" s="220"/>
      <c r="Z135" s="217"/>
      <c r="AA135" s="218"/>
    </row>
    <row r="136" spans="2:27" x14ac:dyDescent="0.25">
      <c r="B136" s="209">
        <v>131</v>
      </c>
      <c r="C136" s="210"/>
      <c r="D136" s="211"/>
      <c r="E136" s="212"/>
      <c r="F136" s="213"/>
      <c r="G136" s="214"/>
      <c r="H136" s="189"/>
      <c r="I136" s="215"/>
      <c r="J136" s="216" t="e">
        <f>_xlfn.RANK.EQ(I136,$I$6:$I$306)</f>
        <v>#N/A</v>
      </c>
      <c r="K136" s="189"/>
      <c r="L136" s="202" t="str">
        <f>_xlfn.XLOOKUP($B136,'01-KMC'!$C$12:$C$106,'01-KMC'!$B$12:$B$106,"---")</f>
        <v>---</v>
      </c>
      <c r="M136" s="203" t="str">
        <f>_xlfn.XLOOKUP($B136,'01-KMC'!$C$12:$C$106,'01-KMC'!$I$12:$I$106,"0")</f>
        <v>0</v>
      </c>
      <c r="N136" s="202" t="str">
        <f>_xlfn.XLOOKUP($B136,'02-HKO'!$C$12:$C$106,'02-HKO'!$B$12:$B$106,"---")</f>
        <v>---</v>
      </c>
      <c r="O136" s="204">
        <f>_xlfn.XLOOKUP($B136,'02-HKO'!$C$12:$C$106,'02-HKO'!$I$12:$I$106,0)</f>
        <v>0</v>
      </c>
      <c r="P136" s="202" t="str">
        <f>_xlfn.XLOOKUP($B136,'03-ŠCJ'!$C$12:$C$106,'03-ŠCJ'!$B$12:$B$106,"---")</f>
        <v>---</v>
      </c>
      <c r="Q136" s="204">
        <f>_xlfn.XLOOKUP($B136,'03-ŠCJ'!$C$12:$C$106,'03-ŠCJ'!$I$12:$I$106,0)</f>
        <v>0</v>
      </c>
      <c r="R136" s="217"/>
      <c r="S136" s="218"/>
      <c r="T136" s="219"/>
      <c r="U136" s="220"/>
      <c r="V136" s="217"/>
      <c r="W136" s="218"/>
      <c r="X136" s="219"/>
      <c r="Y136" s="220"/>
      <c r="Z136" s="217"/>
      <c r="AA136" s="218"/>
    </row>
    <row r="137" spans="2:27" x14ac:dyDescent="0.25">
      <c r="B137" s="209">
        <v>132</v>
      </c>
      <c r="C137" s="210"/>
      <c r="D137" s="211"/>
      <c r="E137" s="212"/>
      <c r="F137" s="213"/>
      <c r="G137" s="214"/>
      <c r="H137" s="189"/>
      <c r="I137" s="215"/>
      <c r="J137" s="216" t="e">
        <f>_xlfn.RANK.EQ(I137,$I$6:$I$306)</f>
        <v>#N/A</v>
      </c>
      <c r="K137" s="189"/>
      <c r="L137" s="202" t="str">
        <f>_xlfn.XLOOKUP($B137,'01-KMC'!$C$12:$C$106,'01-KMC'!$B$12:$B$106,"---")</f>
        <v>---</v>
      </c>
      <c r="M137" s="203" t="str">
        <f>_xlfn.XLOOKUP($B137,'01-KMC'!$C$12:$C$106,'01-KMC'!$I$12:$I$106,"0")</f>
        <v>0</v>
      </c>
      <c r="N137" s="202" t="str">
        <f>_xlfn.XLOOKUP($B137,'02-HKO'!$C$12:$C$106,'02-HKO'!$B$12:$B$106,"---")</f>
        <v>---</v>
      </c>
      <c r="O137" s="204">
        <f>_xlfn.XLOOKUP($B137,'02-HKO'!$C$12:$C$106,'02-HKO'!$I$12:$I$106,0)</f>
        <v>0</v>
      </c>
      <c r="P137" s="202" t="str">
        <f>_xlfn.XLOOKUP($B137,'03-ŠCJ'!$C$12:$C$106,'03-ŠCJ'!$B$12:$B$106,"---")</f>
        <v>---</v>
      </c>
      <c r="Q137" s="204">
        <f>_xlfn.XLOOKUP($B137,'03-ŠCJ'!$C$12:$C$106,'03-ŠCJ'!$I$12:$I$106,0)</f>
        <v>0</v>
      </c>
      <c r="R137" s="217"/>
      <c r="S137" s="218"/>
      <c r="T137" s="219"/>
      <c r="U137" s="220"/>
      <c r="V137" s="217"/>
      <c r="W137" s="218"/>
      <c r="X137" s="219"/>
      <c r="Y137" s="220"/>
      <c r="Z137" s="217"/>
      <c r="AA137" s="218"/>
    </row>
    <row r="138" spans="2:27" x14ac:dyDescent="0.25">
      <c r="B138" s="209">
        <v>133</v>
      </c>
      <c r="C138" s="210"/>
      <c r="D138" s="211"/>
      <c r="E138" s="212"/>
      <c r="F138" s="213"/>
      <c r="G138" s="214"/>
      <c r="H138" s="189"/>
      <c r="I138" s="215"/>
      <c r="J138" s="216" t="e">
        <f>_xlfn.RANK.EQ(I138,$I$6:$I$306)</f>
        <v>#N/A</v>
      </c>
      <c r="K138" s="189"/>
      <c r="L138" s="202" t="str">
        <f>_xlfn.XLOOKUP($B138,'01-KMC'!$C$12:$C$106,'01-KMC'!$B$12:$B$106,"---")</f>
        <v>---</v>
      </c>
      <c r="M138" s="203" t="str">
        <f>_xlfn.XLOOKUP($B138,'01-KMC'!$C$12:$C$106,'01-KMC'!$I$12:$I$106,"0")</f>
        <v>0</v>
      </c>
      <c r="N138" s="202" t="str">
        <f>_xlfn.XLOOKUP($B138,'02-HKO'!$C$12:$C$106,'02-HKO'!$B$12:$B$106,"---")</f>
        <v>---</v>
      </c>
      <c r="O138" s="204">
        <f>_xlfn.XLOOKUP($B138,'02-HKO'!$C$12:$C$106,'02-HKO'!$I$12:$I$106,0)</f>
        <v>0</v>
      </c>
      <c r="P138" s="202" t="str">
        <f>_xlfn.XLOOKUP($B138,'03-ŠCJ'!$C$12:$C$106,'03-ŠCJ'!$B$12:$B$106,"---")</f>
        <v>---</v>
      </c>
      <c r="Q138" s="204">
        <f>_xlfn.XLOOKUP($B138,'03-ŠCJ'!$C$12:$C$106,'03-ŠCJ'!$I$12:$I$106,0)</f>
        <v>0</v>
      </c>
      <c r="R138" s="217"/>
      <c r="S138" s="218"/>
      <c r="T138" s="219"/>
      <c r="U138" s="220"/>
      <c r="V138" s="217"/>
      <c r="W138" s="218"/>
      <c r="X138" s="219"/>
      <c r="Y138" s="220"/>
      <c r="Z138" s="217"/>
      <c r="AA138" s="218"/>
    </row>
    <row r="139" spans="2:27" x14ac:dyDescent="0.25">
      <c r="B139" s="209">
        <v>134</v>
      </c>
      <c r="C139" s="210"/>
      <c r="D139" s="211"/>
      <c r="E139" s="212"/>
      <c r="F139" s="213"/>
      <c r="G139" s="214"/>
      <c r="H139" s="189"/>
      <c r="I139" s="215"/>
      <c r="J139" s="216" t="e">
        <f>_xlfn.RANK.EQ(I139,$I$6:$I$306)</f>
        <v>#N/A</v>
      </c>
      <c r="K139" s="189"/>
      <c r="L139" s="202" t="str">
        <f>_xlfn.XLOOKUP($B139,'01-KMC'!$C$12:$C$106,'01-KMC'!$B$12:$B$106,"---")</f>
        <v>---</v>
      </c>
      <c r="M139" s="203" t="str">
        <f>_xlfn.XLOOKUP($B139,'01-KMC'!$C$12:$C$106,'01-KMC'!$I$12:$I$106,"0")</f>
        <v>0</v>
      </c>
      <c r="N139" s="202" t="str">
        <f>_xlfn.XLOOKUP($B139,'02-HKO'!$C$12:$C$106,'02-HKO'!$B$12:$B$106,"---")</f>
        <v>---</v>
      </c>
      <c r="O139" s="204">
        <f>_xlfn.XLOOKUP($B139,'02-HKO'!$C$12:$C$106,'02-HKO'!$I$12:$I$106,0)</f>
        <v>0</v>
      </c>
      <c r="P139" s="202" t="str">
        <f>_xlfn.XLOOKUP($B139,'03-ŠCJ'!$C$12:$C$106,'03-ŠCJ'!$B$12:$B$106,"---")</f>
        <v>---</v>
      </c>
      <c r="Q139" s="204">
        <f>_xlfn.XLOOKUP($B139,'03-ŠCJ'!$C$12:$C$106,'03-ŠCJ'!$I$12:$I$106,0)</f>
        <v>0</v>
      </c>
      <c r="R139" s="217"/>
      <c r="S139" s="218"/>
      <c r="T139" s="219"/>
      <c r="U139" s="220"/>
      <c r="V139" s="217"/>
      <c r="W139" s="218"/>
      <c r="X139" s="219"/>
      <c r="Y139" s="220"/>
      <c r="Z139" s="217"/>
      <c r="AA139" s="218"/>
    </row>
    <row r="140" spans="2:27" x14ac:dyDescent="0.25">
      <c r="B140" s="209">
        <v>135</v>
      </c>
      <c r="C140" s="210"/>
      <c r="D140" s="211"/>
      <c r="E140" s="212"/>
      <c r="F140" s="213"/>
      <c r="G140" s="214"/>
      <c r="H140" s="189"/>
      <c r="I140" s="215"/>
      <c r="J140" s="216" t="e">
        <f>_xlfn.RANK.EQ(I140,$I$6:$I$306)</f>
        <v>#N/A</v>
      </c>
      <c r="K140" s="189"/>
      <c r="L140" s="202" t="str">
        <f>_xlfn.XLOOKUP($B140,'01-KMC'!$C$12:$C$106,'01-KMC'!$B$12:$B$106,"---")</f>
        <v>---</v>
      </c>
      <c r="M140" s="203" t="str">
        <f>_xlfn.XLOOKUP($B140,'01-KMC'!$C$12:$C$106,'01-KMC'!$I$12:$I$106,"0")</f>
        <v>0</v>
      </c>
      <c r="N140" s="202" t="str">
        <f>_xlfn.XLOOKUP($B140,'02-HKO'!$C$12:$C$106,'02-HKO'!$B$12:$B$106,"---")</f>
        <v>---</v>
      </c>
      <c r="O140" s="204">
        <f>_xlfn.XLOOKUP($B140,'02-HKO'!$C$12:$C$106,'02-HKO'!$I$12:$I$106,0)</f>
        <v>0</v>
      </c>
      <c r="P140" s="202" t="str">
        <f>_xlfn.XLOOKUP($B140,'03-ŠCJ'!$C$12:$C$106,'03-ŠCJ'!$B$12:$B$106,"---")</f>
        <v>---</v>
      </c>
      <c r="Q140" s="204">
        <f>_xlfn.XLOOKUP($B140,'03-ŠCJ'!$C$12:$C$106,'03-ŠCJ'!$I$12:$I$106,0)</f>
        <v>0</v>
      </c>
      <c r="R140" s="217"/>
      <c r="S140" s="218"/>
      <c r="T140" s="219"/>
      <c r="U140" s="220"/>
      <c r="V140" s="217"/>
      <c r="W140" s="218"/>
      <c r="X140" s="219"/>
      <c r="Y140" s="220"/>
      <c r="Z140" s="217"/>
      <c r="AA140" s="218"/>
    </row>
    <row r="141" spans="2:27" x14ac:dyDescent="0.25">
      <c r="B141" s="209">
        <v>136</v>
      </c>
      <c r="C141" s="210"/>
      <c r="D141" s="211"/>
      <c r="E141" s="212"/>
      <c r="F141" s="213"/>
      <c r="G141" s="214"/>
      <c r="H141" s="189"/>
      <c r="I141" s="215"/>
      <c r="J141" s="216" t="e">
        <f>_xlfn.RANK.EQ(I141,$I$6:$I$306)</f>
        <v>#N/A</v>
      </c>
      <c r="K141" s="189"/>
      <c r="L141" s="202" t="str">
        <f>_xlfn.XLOOKUP($B141,'01-KMC'!$C$12:$C$106,'01-KMC'!$B$12:$B$106,"---")</f>
        <v>---</v>
      </c>
      <c r="M141" s="203" t="str">
        <f>_xlfn.XLOOKUP($B141,'01-KMC'!$C$12:$C$106,'01-KMC'!$I$12:$I$106,"0")</f>
        <v>0</v>
      </c>
      <c r="N141" s="202" t="str">
        <f>_xlfn.XLOOKUP($B141,'02-HKO'!$C$12:$C$106,'02-HKO'!$B$12:$B$106,"---")</f>
        <v>---</v>
      </c>
      <c r="O141" s="204">
        <f>_xlfn.XLOOKUP($B141,'02-HKO'!$C$12:$C$106,'02-HKO'!$I$12:$I$106,0)</f>
        <v>0</v>
      </c>
      <c r="P141" s="202" t="str">
        <f>_xlfn.XLOOKUP($B141,'03-ŠCJ'!$C$12:$C$106,'03-ŠCJ'!$B$12:$B$106,"---")</f>
        <v>---</v>
      </c>
      <c r="Q141" s="204">
        <f>_xlfn.XLOOKUP($B141,'03-ŠCJ'!$C$12:$C$106,'03-ŠCJ'!$I$12:$I$106,0)</f>
        <v>0</v>
      </c>
      <c r="R141" s="217"/>
      <c r="S141" s="218"/>
      <c r="T141" s="219"/>
      <c r="U141" s="220"/>
      <c r="V141" s="217"/>
      <c r="W141" s="218"/>
      <c r="X141" s="219"/>
      <c r="Y141" s="220"/>
      <c r="Z141" s="217"/>
      <c r="AA141" s="218"/>
    </row>
    <row r="142" spans="2:27" x14ac:dyDescent="0.25">
      <c r="B142" s="209">
        <v>137</v>
      </c>
      <c r="C142" s="210"/>
      <c r="D142" s="211"/>
      <c r="E142" s="212"/>
      <c r="F142" s="213"/>
      <c r="G142" s="214"/>
      <c r="H142" s="189"/>
      <c r="I142" s="215"/>
      <c r="J142" s="216" t="e">
        <f>_xlfn.RANK.EQ(I142,$I$6:$I$306)</f>
        <v>#N/A</v>
      </c>
      <c r="K142" s="189"/>
      <c r="L142" s="202" t="str">
        <f>_xlfn.XLOOKUP($B142,'01-KMC'!$C$12:$C$106,'01-KMC'!$B$12:$B$106,"---")</f>
        <v>---</v>
      </c>
      <c r="M142" s="203" t="str">
        <f>_xlfn.XLOOKUP($B142,'01-KMC'!$C$12:$C$106,'01-KMC'!$I$12:$I$106,"0")</f>
        <v>0</v>
      </c>
      <c r="N142" s="202" t="str">
        <f>_xlfn.XLOOKUP($B142,'02-HKO'!$C$12:$C$106,'02-HKO'!$B$12:$B$106,"---")</f>
        <v>---</v>
      </c>
      <c r="O142" s="204">
        <f>_xlfn.XLOOKUP($B142,'02-HKO'!$C$12:$C$106,'02-HKO'!$I$12:$I$106,0)</f>
        <v>0</v>
      </c>
      <c r="P142" s="202" t="str">
        <f>_xlfn.XLOOKUP($B142,'03-ŠCJ'!$C$12:$C$106,'03-ŠCJ'!$B$12:$B$106,"---")</f>
        <v>---</v>
      </c>
      <c r="Q142" s="204">
        <f>_xlfn.XLOOKUP($B142,'03-ŠCJ'!$C$12:$C$106,'03-ŠCJ'!$I$12:$I$106,0)</f>
        <v>0</v>
      </c>
      <c r="R142" s="217"/>
      <c r="S142" s="218"/>
      <c r="T142" s="219"/>
      <c r="U142" s="220"/>
      <c r="V142" s="217"/>
      <c r="W142" s="218"/>
      <c r="X142" s="219"/>
      <c r="Y142" s="220"/>
      <c r="Z142" s="217"/>
      <c r="AA142" s="218"/>
    </row>
    <row r="143" spans="2:27" x14ac:dyDescent="0.25">
      <c r="B143" s="209">
        <v>138</v>
      </c>
      <c r="C143" s="210"/>
      <c r="D143" s="211"/>
      <c r="E143" s="212"/>
      <c r="F143" s="213"/>
      <c r="G143" s="214"/>
      <c r="H143" s="189"/>
      <c r="I143" s="215"/>
      <c r="J143" s="216" t="e">
        <f>_xlfn.RANK.EQ(I143,$I$6:$I$306)</f>
        <v>#N/A</v>
      </c>
      <c r="K143" s="189"/>
      <c r="L143" s="202" t="str">
        <f>_xlfn.XLOOKUP($B143,'01-KMC'!$C$12:$C$106,'01-KMC'!$B$12:$B$106,"---")</f>
        <v>---</v>
      </c>
      <c r="M143" s="203" t="str">
        <f>_xlfn.XLOOKUP($B143,'01-KMC'!$C$12:$C$106,'01-KMC'!$I$12:$I$106,"0")</f>
        <v>0</v>
      </c>
      <c r="N143" s="202" t="str">
        <f>_xlfn.XLOOKUP($B143,'02-HKO'!$C$12:$C$106,'02-HKO'!$B$12:$B$106,"---")</f>
        <v>---</v>
      </c>
      <c r="O143" s="204">
        <f>_xlfn.XLOOKUP($B143,'02-HKO'!$C$12:$C$106,'02-HKO'!$I$12:$I$106,0)</f>
        <v>0</v>
      </c>
      <c r="P143" s="202" t="str">
        <f>_xlfn.XLOOKUP($B143,'03-ŠCJ'!$C$12:$C$106,'03-ŠCJ'!$B$12:$B$106,"---")</f>
        <v>---</v>
      </c>
      <c r="Q143" s="204">
        <f>_xlfn.XLOOKUP($B143,'03-ŠCJ'!$C$12:$C$106,'03-ŠCJ'!$I$12:$I$106,0)</f>
        <v>0</v>
      </c>
      <c r="R143" s="217"/>
      <c r="S143" s="218"/>
      <c r="T143" s="219"/>
      <c r="U143" s="220"/>
      <c r="V143" s="217"/>
      <c r="W143" s="218"/>
      <c r="X143" s="219"/>
      <c r="Y143" s="220"/>
      <c r="Z143" s="217"/>
      <c r="AA143" s="218"/>
    </row>
    <row r="144" spans="2:27" x14ac:dyDescent="0.25">
      <c r="B144" s="209">
        <v>139</v>
      </c>
      <c r="C144" s="210"/>
      <c r="D144" s="211"/>
      <c r="E144" s="212"/>
      <c r="F144" s="213"/>
      <c r="G144" s="214"/>
      <c r="H144" s="189"/>
      <c r="I144" s="215"/>
      <c r="J144" s="216" t="e">
        <f>_xlfn.RANK.EQ(I144,$I$6:$I$306)</f>
        <v>#N/A</v>
      </c>
      <c r="K144" s="189"/>
      <c r="L144" s="202" t="str">
        <f>_xlfn.XLOOKUP($B144,'01-KMC'!$C$12:$C$106,'01-KMC'!$B$12:$B$106,"---")</f>
        <v>---</v>
      </c>
      <c r="M144" s="203" t="str">
        <f>_xlfn.XLOOKUP($B144,'01-KMC'!$C$12:$C$106,'01-KMC'!$I$12:$I$106,"0")</f>
        <v>0</v>
      </c>
      <c r="N144" s="202" t="str">
        <f>_xlfn.XLOOKUP($B144,'02-HKO'!$C$12:$C$106,'02-HKO'!$B$12:$B$106,"---")</f>
        <v>---</v>
      </c>
      <c r="O144" s="204">
        <f>_xlfn.XLOOKUP($B144,'02-HKO'!$C$12:$C$106,'02-HKO'!$I$12:$I$106,0)</f>
        <v>0</v>
      </c>
      <c r="P144" s="202" t="str">
        <f>_xlfn.XLOOKUP($B144,'03-ŠCJ'!$C$12:$C$106,'03-ŠCJ'!$B$12:$B$106,"---")</f>
        <v>---</v>
      </c>
      <c r="Q144" s="204">
        <f>_xlfn.XLOOKUP($B144,'03-ŠCJ'!$C$12:$C$106,'03-ŠCJ'!$I$12:$I$106,0)</f>
        <v>0</v>
      </c>
      <c r="R144" s="217"/>
      <c r="S144" s="218"/>
      <c r="T144" s="219"/>
      <c r="U144" s="220"/>
      <c r="V144" s="217"/>
      <c r="W144" s="218"/>
      <c r="X144" s="219"/>
      <c r="Y144" s="220"/>
      <c r="Z144" s="217"/>
      <c r="AA144" s="218"/>
    </row>
    <row r="145" spans="2:27" x14ac:dyDescent="0.25">
      <c r="B145" s="209">
        <v>140</v>
      </c>
      <c r="C145" s="210"/>
      <c r="D145" s="211"/>
      <c r="E145" s="212"/>
      <c r="F145" s="213"/>
      <c r="G145" s="214"/>
      <c r="H145" s="189"/>
      <c r="I145" s="215"/>
      <c r="J145" s="216" t="e">
        <f>_xlfn.RANK.EQ(I145,$I$6:$I$306)</f>
        <v>#N/A</v>
      </c>
      <c r="K145" s="189"/>
      <c r="L145" s="202" t="str">
        <f>_xlfn.XLOOKUP($B145,'01-KMC'!$C$12:$C$106,'01-KMC'!$B$12:$B$106,"---")</f>
        <v>---</v>
      </c>
      <c r="M145" s="203" t="str">
        <f>_xlfn.XLOOKUP($B145,'01-KMC'!$C$12:$C$106,'01-KMC'!$I$12:$I$106,"0")</f>
        <v>0</v>
      </c>
      <c r="N145" s="202" t="str">
        <f>_xlfn.XLOOKUP($B145,'02-HKO'!$C$12:$C$106,'02-HKO'!$B$12:$B$106,"---")</f>
        <v>---</v>
      </c>
      <c r="O145" s="204">
        <f>_xlfn.XLOOKUP($B145,'02-HKO'!$C$12:$C$106,'02-HKO'!$I$12:$I$106,0)</f>
        <v>0</v>
      </c>
      <c r="P145" s="202" t="str">
        <f>_xlfn.XLOOKUP($B145,'03-ŠCJ'!$C$12:$C$106,'03-ŠCJ'!$B$12:$B$106,"---")</f>
        <v>---</v>
      </c>
      <c r="Q145" s="204">
        <f>_xlfn.XLOOKUP($B145,'03-ŠCJ'!$C$12:$C$106,'03-ŠCJ'!$I$12:$I$106,0)</f>
        <v>0</v>
      </c>
      <c r="R145" s="217"/>
      <c r="S145" s="218"/>
      <c r="T145" s="219"/>
      <c r="U145" s="220"/>
      <c r="V145" s="217"/>
      <c r="W145" s="218"/>
      <c r="X145" s="219"/>
      <c r="Y145" s="220"/>
      <c r="Z145" s="217"/>
      <c r="AA145" s="218"/>
    </row>
    <row r="146" spans="2:27" x14ac:dyDescent="0.25">
      <c r="B146" s="209">
        <v>141</v>
      </c>
      <c r="C146" s="210"/>
      <c r="D146" s="211"/>
      <c r="E146" s="212"/>
      <c r="F146" s="213"/>
      <c r="G146" s="214"/>
      <c r="H146" s="189"/>
      <c r="I146" s="215"/>
      <c r="J146" s="216" t="e">
        <f>_xlfn.RANK.EQ(I146,$I$6:$I$306)</f>
        <v>#N/A</v>
      </c>
      <c r="K146" s="189"/>
      <c r="L146" s="202" t="str">
        <f>_xlfn.XLOOKUP($B146,'01-KMC'!$C$12:$C$106,'01-KMC'!$B$12:$B$106,"---")</f>
        <v>---</v>
      </c>
      <c r="M146" s="203" t="str">
        <f>_xlfn.XLOOKUP($B146,'01-KMC'!$C$12:$C$106,'01-KMC'!$I$12:$I$106,"0")</f>
        <v>0</v>
      </c>
      <c r="N146" s="202" t="str">
        <f>_xlfn.XLOOKUP($B146,'02-HKO'!$C$12:$C$106,'02-HKO'!$B$12:$B$106,"---")</f>
        <v>---</v>
      </c>
      <c r="O146" s="204">
        <f>_xlfn.XLOOKUP($B146,'02-HKO'!$C$12:$C$106,'02-HKO'!$I$12:$I$106,0)</f>
        <v>0</v>
      </c>
      <c r="P146" s="202" t="str">
        <f>_xlfn.XLOOKUP($B146,'03-ŠCJ'!$C$12:$C$106,'03-ŠCJ'!$B$12:$B$106,"---")</f>
        <v>---</v>
      </c>
      <c r="Q146" s="204">
        <f>_xlfn.XLOOKUP($B146,'03-ŠCJ'!$C$12:$C$106,'03-ŠCJ'!$I$12:$I$106,0)</f>
        <v>0</v>
      </c>
      <c r="R146" s="217"/>
      <c r="S146" s="218"/>
      <c r="T146" s="219"/>
      <c r="U146" s="220"/>
      <c r="V146" s="217"/>
      <c r="W146" s="218"/>
      <c r="X146" s="219"/>
      <c r="Y146" s="220"/>
      <c r="Z146" s="217"/>
      <c r="AA146" s="218"/>
    </row>
    <row r="147" spans="2:27" x14ac:dyDescent="0.25">
      <c r="B147" s="209">
        <v>142</v>
      </c>
      <c r="C147" s="210"/>
      <c r="D147" s="211"/>
      <c r="E147" s="212"/>
      <c r="F147" s="213"/>
      <c r="G147" s="214"/>
      <c r="H147" s="189"/>
      <c r="I147" s="215"/>
      <c r="J147" s="216" t="e">
        <f>_xlfn.RANK.EQ(I147,$I$6:$I$306)</f>
        <v>#N/A</v>
      </c>
      <c r="K147" s="189"/>
      <c r="L147" s="202" t="str">
        <f>_xlfn.XLOOKUP($B147,'01-KMC'!$C$12:$C$106,'01-KMC'!$B$12:$B$106,"---")</f>
        <v>---</v>
      </c>
      <c r="M147" s="203" t="str">
        <f>_xlfn.XLOOKUP($B147,'01-KMC'!$C$12:$C$106,'01-KMC'!$I$12:$I$106,"0")</f>
        <v>0</v>
      </c>
      <c r="N147" s="202" t="str">
        <f>_xlfn.XLOOKUP($B147,'02-HKO'!$C$12:$C$106,'02-HKO'!$B$12:$B$106,"---")</f>
        <v>---</v>
      </c>
      <c r="O147" s="204">
        <f>_xlfn.XLOOKUP($B147,'02-HKO'!$C$12:$C$106,'02-HKO'!$I$12:$I$106,0)</f>
        <v>0</v>
      </c>
      <c r="P147" s="202" t="str">
        <f>_xlfn.XLOOKUP($B147,'03-ŠCJ'!$C$12:$C$106,'03-ŠCJ'!$B$12:$B$106,"---")</f>
        <v>---</v>
      </c>
      <c r="Q147" s="204">
        <f>_xlfn.XLOOKUP($B147,'03-ŠCJ'!$C$12:$C$106,'03-ŠCJ'!$I$12:$I$106,0)</f>
        <v>0</v>
      </c>
      <c r="R147" s="217"/>
      <c r="S147" s="218"/>
      <c r="T147" s="219"/>
      <c r="U147" s="220"/>
      <c r="V147" s="217"/>
      <c r="W147" s="218"/>
      <c r="X147" s="219"/>
      <c r="Y147" s="220"/>
      <c r="Z147" s="217"/>
      <c r="AA147" s="218"/>
    </row>
    <row r="148" spans="2:27" x14ac:dyDescent="0.25">
      <c r="B148" s="209">
        <v>143</v>
      </c>
      <c r="C148" s="210"/>
      <c r="D148" s="211"/>
      <c r="E148" s="212"/>
      <c r="F148" s="213"/>
      <c r="G148" s="214"/>
      <c r="H148" s="189"/>
      <c r="I148" s="215"/>
      <c r="J148" s="216" t="e">
        <f>_xlfn.RANK.EQ(I148,$I$6:$I$306)</f>
        <v>#N/A</v>
      </c>
      <c r="K148" s="189"/>
      <c r="L148" s="202" t="str">
        <f>_xlfn.XLOOKUP($B148,'01-KMC'!$C$12:$C$106,'01-KMC'!$B$12:$B$106,"---")</f>
        <v>---</v>
      </c>
      <c r="M148" s="203" t="str">
        <f>_xlfn.XLOOKUP($B148,'01-KMC'!$C$12:$C$106,'01-KMC'!$I$12:$I$106,"0")</f>
        <v>0</v>
      </c>
      <c r="N148" s="202" t="str">
        <f>_xlfn.XLOOKUP($B148,'02-HKO'!$C$12:$C$106,'02-HKO'!$B$12:$B$106,"---")</f>
        <v>---</v>
      </c>
      <c r="O148" s="204">
        <f>_xlfn.XLOOKUP($B148,'02-HKO'!$C$12:$C$106,'02-HKO'!$I$12:$I$106,0)</f>
        <v>0</v>
      </c>
      <c r="P148" s="202" t="str">
        <f>_xlfn.XLOOKUP($B148,'03-ŠCJ'!$C$12:$C$106,'03-ŠCJ'!$B$12:$B$106,"---")</f>
        <v>---</v>
      </c>
      <c r="Q148" s="204">
        <f>_xlfn.XLOOKUP($B148,'03-ŠCJ'!$C$12:$C$106,'03-ŠCJ'!$I$12:$I$106,0)</f>
        <v>0</v>
      </c>
      <c r="R148" s="217"/>
      <c r="S148" s="218"/>
      <c r="T148" s="219"/>
      <c r="U148" s="220"/>
      <c r="V148" s="217"/>
      <c r="W148" s="218"/>
      <c r="X148" s="219"/>
      <c r="Y148" s="220"/>
      <c r="Z148" s="217"/>
      <c r="AA148" s="218"/>
    </row>
    <row r="149" spans="2:27" x14ac:dyDescent="0.25">
      <c r="B149" s="209">
        <v>144</v>
      </c>
      <c r="C149" s="210"/>
      <c r="D149" s="211"/>
      <c r="E149" s="212"/>
      <c r="F149" s="213"/>
      <c r="G149" s="214"/>
      <c r="H149" s="189"/>
      <c r="I149" s="215"/>
      <c r="J149" s="216" t="e">
        <f>_xlfn.RANK.EQ(I149,$I$6:$I$306)</f>
        <v>#N/A</v>
      </c>
      <c r="K149" s="189"/>
      <c r="L149" s="202" t="str">
        <f>_xlfn.XLOOKUP($B149,'01-KMC'!$C$12:$C$106,'01-KMC'!$B$12:$B$106,"---")</f>
        <v>---</v>
      </c>
      <c r="M149" s="203" t="str">
        <f>_xlfn.XLOOKUP($B149,'01-KMC'!$C$12:$C$106,'01-KMC'!$I$12:$I$106,"0")</f>
        <v>0</v>
      </c>
      <c r="N149" s="202" t="str">
        <f>_xlfn.XLOOKUP($B149,'02-HKO'!$C$12:$C$106,'02-HKO'!$B$12:$B$106,"---")</f>
        <v>---</v>
      </c>
      <c r="O149" s="204">
        <f>_xlfn.XLOOKUP($B149,'02-HKO'!$C$12:$C$106,'02-HKO'!$I$12:$I$106,0)</f>
        <v>0</v>
      </c>
      <c r="P149" s="202" t="str">
        <f>_xlfn.XLOOKUP($B149,'03-ŠCJ'!$C$12:$C$106,'03-ŠCJ'!$B$12:$B$106,"---")</f>
        <v>---</v>
      </c>
      <c r="Q149" s="204">
        <f>_xlfn.XLOOKUP($B149,'03-ŠCJ'!$C$12:$C$106,'03-ŠCJ'!$I$12:$I$106,0)</f>
        <v>0</v>
      </c>
      <c r="R149" s="217"/>
      <c r="S149" s="218"/>
      <c r="T149" s="219"/>
      <c r="U149" s="220"/>
      <c r="V149" s="217"/>
      <c r="W149" s="218"/>
      <c r="X149" s="219"/>
      <c r="Y149" s="220"/>
      <c r="Z149" s="217"/>
      <c r="AA149" s="218"/>
    </row>
    <row r="150" spans="2:27" x14ac:dyDescent="0.25">
      <c r="B150" s="209">
        <v>145</v>
      </c>
      <c r="C150" s="210"/>
      <c r="D150" s="211"/>
      <c r="E150" s="212"/>
      <c r="F150" s="213"/>
      <c r="G150" s="214"/>
      <c r="H150" s="189"/>
      <c r="I150" s="215"/>
      <c r="J150" s="216" t="e">
        <f>_xlfn.RANK.EQ(I150,$I$6:$I$306)</f>
        <v>#N/A</v>
      </c>
      <c r="K150" s="189"/>
      <c r="L150" s="202" t="str">
        <f>_xlfn.XLOOKUP($B150,'01-KMC'!$C$12:$C$106,'01-KMC'!$B$12:$B$106,"---")</f>
        <v>---</v>
      </c>
      <c r="M150" s="203" t="str">
        <f>_xlfn.XLOOKUP($B150,'01-KMC'!$C$12:$C$106,'01-KMC'!$I$12:$I$106,"0")</f>
        <v>0</v>
      </c>
      <c r="N150" s="202" t="str">
        <f>_xlfn.XLOOKUP($B150,'02-HKO'!$C$12:$C$106,'02-HKO'!$B$12:$B$106,"---")</f>
        <v>---</v>
      </c>
      <c r="O150" s="204">
        <f>_xlfn.XLOOKUP($B150,'02-HKO'!$C$12:$C$106,'02-HKO'!$I$12:$I$106,0)</f>
        <v>0</v>
      </c>
      <c r="P150" s="202" t="str">
        <f>_xlfn.XLOOKUP($B150,'03-ŠCJ'!$C$12:$C$106,'03-ŠCJ'!$B$12:$B$106,"---")</f>
        <v>---</v>
      </c>
      <c r="Q150" s="204">
        <f>_xlfn.XLOOKUP($B150,'03-ŠCJ'!$C$12:$C$106,'03-ŠCJ'!$I$12:$I$106,0)</f>
        <v>0</v>
      </c>
      <c r="R150" s="217"/>
      <c r="S150" s="218"/>
      <c r="T150" s="219"/>
      <c r="U150" s="220"/>
      <c r="V150" s="217"/>
      <c r="W150" s="218"/>
      <c r="X150" s="219"/>
      <c r="Y150" s="220"/>
      <c r="Z150" s="217"/>
      <c r="AA150" s="218"/>
    </row>
    <row r="151" spans="2:27" x14ac:dyDescent="0.25">
      <c r="B151" s="209">
        <v>146</v>
      </c>
      <c r="C151" s="210"/>
      <c r="D151" s="211"/>
      <c r="E151" s="212"/>
      <c r="F151" s="213"/>
      <c r="G151" s="214"/>
      <c r="H151" s="189"/>
      <c r="I151" s="215"/>
      <c r="J151" s="216" t="e">
        <f>_xlfn.RANK.EQ(I151,$I$6:$I$306)</f>
        <v>#N/A</v>
      </c>
      <c r="K151" s="189"/>
      <c r="L151" s="202" t="str">
        <f>_xlfn.XLOOKUP($B151,'01-KMC'!$C$12:$C$106,'01-KMC'!$B$12:$B$106,"---")</f>
        <v>---</v>
      </c>
      <c r="M151" s="203" t="str">
        <f>_xlfn.XLOOKUP($B151,'01-KMC'!$C$12:$C$106,'01-KMC'!$I$12:$I$106,"0")</f>
        <v>0</v>
      </c>
      <c r="N151" s="202" t="str">
        <f>_xlfn.XLOOKUP($B151,'02-HKO'!$C$12:$C$106,'02-HKO'!$B$12:$B$106,"---")</f>
        <v>---</v>
      </c>
      <c r="O151" s="204">
        <f>_xlfn.XLOOKUP($B151,'02-HKO'!$C$12:$C$106,'02-HKO'!$I$12:$I$106,0)</f>
        <v>0</v>
      </c>
      <c r="P151" s="202" t="str">
        <f>_xlfn.XLOOKUP($B151,'03-ŠCJ'!$C$12:$C$106,'03-ŠCJ'!$B$12:$B$106,"---")</f>
        <v>---</v>
      </c>
      <c r="Q151" s="204">
        <f>_xlfn.XLOOKUP($B151,'03-ŠCJ'!$C$12:$C$106,'03-ŠCJ'!$I$12:$I$106,0)</f>
        <v>0</v>
      </c>
      <c r="R151" s="217"/>
      <c r="S151" s="218"/>
      <c r="T151" s="219"/>
      <c r="U151" s="220"/>
      <c r="V151" s="217"/>
      <c r="W151" s="218"/>
      <c r="X151" s="219"/>
      <c r="Y151" s="220"/>
      <c r="Z151" s="217"/>
      <c r="AA151" s="218"/>
    </row>
    <row r="152" spans="2:27" x14ac:dyDescent="0.25">
      <c r="B152" s="209">
        <v>147</v>
      </c>
      <c r="C152" s="210"/>
      <c r="D152" s="211"/>
      <c r="E152" s="212"/>
      <c r="F152" s="213"/>
      <c r="G152" s="214"/>
      <c r="H152" s="189"/>
      <c r="I152" s="215"/>
      <c r="J152" s="216" t="e">
        <f>_xlfn.RANK.EQ(I152,$I$6:$I$306)</f>
        <v>#N/A</v>
      </c>
      <c r="K152" s="189"/>
      <c r="L152" s="202" t="str">
        <f>_xlfn.XLOOKUP($B152,'01-KMC'!$C$12:$C$106,'01-KMC'!$B$12:$B$106,"---")</f>
        <v>---</v>
      </c>
      <c r="M152" s="203" t="str">
        <f>_xlfn.XLOOKUP($B152,'01-KMC'!$C$12:$C$106,'01-KMC'!$I$12:$I$106,"0")</f>
        <v>0</v>
      </c>
      <c r="N152" s="202" t="str">
        <f>_xlfn.XLOOKUP($B152,'02-HKO'!$C$12:$C$106,'02-HKO'!$B$12:$B$106,"---")</f>
        <v>---</v>
      </c>
      <c r="O152" s="204">
        <f>_xlfn.XLOOKUP($B152,'02-HKO'!$C$12:$C$106,'02-HKO'!$I$12:$I$106,0)</f>
        <v>0</v>
      </c>
      <c r="P152" s="202" t="str">
        <f>_xlfn.XLOOKUP($B152,'03-ŠCJ'!$C$12:$C$106,'03-ŠCJ'!$B$12:$B$106,"---")</f>
        <v>---</v>
      </c>
      <c r="Q152" s="204">
        <f>_xlfn.XLOOKUP($B152,'03-ŠCJ'!$C$12:$C$106,'03-ŠCJ'!$I$12:$I$106,0)</f>
        <v>0</v>
      </c>
      <c r="R152" s="217"/>
      <c r="S152" s="218"/>
      <c r="T152" s="219"/>
      <c r="U152" s="220"/>
      <c r="V152" s="217"/>
      <c r="W152" s="218"/>
      <c r="X152" s="219"/>
      <c r="Y152" s="220"/>
      <c r="Z152" s="217"/>
      <c r="AA152" s="218"/>
    </row>
    <row r="153" spans="2:27" x14ac:dyDescent="0.25">
      <c r="B153" s="209">
        <v>148</v>
      </c>
      <c r="C153" s="210"/>
      <c r="D153" s="211"/>
      <c r="E153" s="212"/>
      <c r="F153" s="213"/>
      <c r="G153" s="214"/>
      <c r="H153" s="189"/>
      <c r="I153" s="215"/>
      <c r="J153" s="216" t="e">
        <f>_xlfn.RANK.EQ(I153,$I$6:$I$306)</f>
        <v>#N/A</v>
      </c>
      <c r="K153" s="189"/>
      <c r="L153" s="202" t="str">
        <f>_xlfn.XLOOKUP($B153,'01-KMC'!$C$12:$C$106,'01-KMC'!$B$12:$B$106,"---")</f>
        <v>---</v>
      </c>
      <c r="M153" s="203" t="str">
        <f>_xlfn.XLOOKUP($B153,'01-KMC'!$C$12:$C$106,'01-KMC'!$I$12:$I$106,"0")</f>
        <v>0</v>
      </c>
      <c r="N153" s="202" t="str">
        <f>_xlfn.XLOOKUP($B153,'02-HKO'!$C$12:$C$106,'02-HKO'!$B$12:$B$106,"---")</f>
        <v>---</v>
      </c>
      <c r="O153" s="204">
        <f>_xlfn.XLOOKUP($B153,'02-HKO'!$C$12:$C$106,'02-HKO'!$I$12:$I$106,0)</f>
        <v>0</v>
      </c>
      <c r="P153" s="202" t="str">
        <f>_xlfn.XLOOKUP($B153,'03-ŠCJ'!$C$12:$C$106,'03-ŠCJ'!$B$12:$B$106,"---")</f>
        <v>---</v>
      </c>
      <c r="Q153" s="204">
        <f>_xlfn.XLOOKUP($B153,'03-ŠCJ'!$C$12:$C$106,'03-ŠCJ'!$I$12:$I$106,0)</f>
        <v>0</v>
      </c>
      <c r="R153" s="217"/>
      <c r="S153" s="218"/>
      <c r="T153" s="219"/>
      <c r="U153" s="220"/>
      <c r="V153" s="217"/>
      <c r="W153" s="218"/>
      <c r="X153" s="219"/>
      <c r="Y153" s="220"/>
      <c r="Z153" s="217"/>
      <c r="AA153" s="218"/>
    </row>
    <row r="154" spans="2:27" x14ac:dyDescent="0.25">
      <c r="B154" s="209">
        <v>149</v>
      </c>
      <c r="C154" s="210"/>
      <c r="D154" s="211"/>
      <c r="E154" s="212"/>
      <c r="F154" s="213"/>
      <c r="G154" s="214"/>
      <c r="H154" s="189"/>
      <c r="I154" s="215"/>
      <c r="J154" s="216" t="e">
        <f>_xlfn.RANK.EQ(I154,$I$6:$I$306)</f>
        <v>#N/A</v>
      </c>
      <c r="K154" s="189"/>
      <c r="L154" s="202" t="str">
        <f>_xlfn.XLOOKUP($B154,'01-KMC'!$C$12:$C$106,'01-KMC'!$B$12:$B$106,"---")</f>
        <v>---</v>
      </c>
      <c r="M154" s="203" t="str">
        <f>_xlfn.XLOOKUP($B154,'01-KMC'!$C$12:$C$106,'01-KMC'!$I$12:$I$106,"0")</f>
        <v>0</v>
      </c>
      <c r="N154" s="202" t="str">
        <f>_xlfn.XLOOKUP($B154,'02-HKO'!$C$12:$C$106,'02-HKO'!$B$12:$B$106,"---")</f>
        <v>---</v>
      </c>
      <c r="O154" s="204">
        <f>_xlfn.XLOOKUP($B154,'02-HKO'!$C$12:$C$106,'02-HKO'!$I$12:$I$106,0)</f>
        <v>0</v>
      </c>
      <c r="P154" s="202" t="str">
        <f>_xlfn.XLOOKUP($B154,'03-ŠCJ'!$C$12:$C$106,'03-ŠCJ'!$B$12:$B$106,"---")</f>
        <v>---</v>
      </c>
      <c r="Q154" s="204">
        <f>_xlfn.XLOOKUP($B154,'03-ŠCJ'!$C$12:$C$106,'03-ŠCJ'!$I$12:$I$106,0)</f>
        <v>0</v>
      </c>
      <c r="R154" s="217"/>
      <c r="S154" s="218"/>
      <c r="T154" s="219"/>
      <c r="U154" s="220"/>
      <c r="V154" s="217"/>
      <c r="W154" s="218"/>
      <c r="X154" s="219"/>
      <c r="Y154" s="220"/>
      <c r="Z154" s="217"/>
      <c r="AA154" s="218"/>
    </row>
    <row r="155" spans="2:27" x14ac:dyDescent="0.25">
      <c r="B155" s="209">
        <v>150</v>
      </c>
      <c r="C155" s="210"/>
      <c r="D155" s="211"/>
      <c r="E155" s="212"/>
      <c r="F155" s="213"/>
      <c r="G155" s="214"/>
      <c r="H155" s="189"/>
      <c r="I155" s="215"/>
      <c r="J155" s="216" t="e">
        <f>_xlfn.RANK.EQ(I155,$I$6:$I$306)</f>
        <v>#N/A</v>
      </c>
      <c r="K155" s="189"/>
      <c r="L155" s="202" t="str">
        <f>_xlfn.XLOOKUP($B155,'01-KMC'!$C$12:$C$106,'01-KMC'!$B$12:$B$106,"---")</f>
        <v>---</v>
      </c>
      <c r="M155" s="203" t="str">
        <f>_xlfn.XLOOKUP($B155,'01-KMC'!$C$12:$C$106,'01-KMC'!$I$12:$I$106,"0")</f>
        <v>0</v>
      </c>
      <c r="N155" s="202" t="str">
        <f>_xlfn.XLOOKUP($B155,'02-HKO'!$C$12:$C$106,'02-HKO'!$B$12:$B$106,"---")</f>
        <v>---</v>
      </c>
      <c r="O155" s="204">
        <f>_xlfn.XLOOKUP($B155,'02-HKO'!$C$12:$C$106,'02-HKO'!$I$12:$I$106,0)</f>
        <v>0</v>
      </c>
      <c r="P155" s="202" t="str">
        <f>_xlfn.XLOOKUP($B155,'03-ŠCJ'!$C$12:$C$106,'03-ŠCJ'!$B$12:$B$106,"---")</f>
        <v>---</v>
      </c>
      <c r="Q155" s="204">
        <f>_xlfn.XLOOKUP($B155,'03-ŠCJ'!$C$12:$C$106,'03-ŠCJ'!$I$12:$I$106,0)</f>
        <v>0</v>
      </c>
      <c r="R155" s="217"/>
      <c r="S155" s="218"/>
      <c r="T155" s="219"/>
      <c r="U155" s="220"/>
      <c r="V155" s="217"/>
      <c r="W155" s="218"/>
      <c r="X155" s="219"/>
      <c r="Y155" s="220"/>
      <c r="Z155" s="217"/>
      <c r="AA155" s="218"/>
    </row>
    <row r="156" spans="2:27" x14ac:dyDescent="0.25">
      <c r="B156" s="209">
        <v>151</v>
      </c>
      <c r="C156" s="210"/>
      <c r="D156" s="211"/>
      <c r="E156" s="212"/>
      <c r="F156" s="213"/>
      <c r="G156" s="214"/>
      <c r="H156" s="189"/>
      <c r="I156" s="215"/>
      <c r="J156" s="216" t="e">
        <f>_xlfn.RANK.EQ(I156,$I$6:$I$306)</f>
        <v>#N/A</v>
      </c>
      <c r="K156" s="189"/>
      <c r="L156" s="202" t="str">
        <f>_xlfn.XLOOKUP($B156,'01-KMC'!$C$12:$C$106,'01-KMC'!$B$12:$B$106,"---")</f>
        <v>---</v>
      </c>
      <c r="M156" s="203" t="str">
        <f>_xlfn.XLOOKUP($B156,'01-KMC'!$C$12:$C$106,'01-KMC'!$I$12:$I$106,"0")</f>
        <v>0</v>
      </c>
      <c r="N156" s="202" t="str">
        <f>_xlfn.XLOOKUP($B156,'02-HKO'!$C$12:$C$106,'02-HKO'!$B$12:$B$106,"---")</f>
        <v>---</v>
      </c>
      <c r="O156" s="204">
        <f>_xlfn.XLOOKUP($B156,'02-HKO'!$C$12:$C$106,'02-HKO'!$I$12:$I$106,0)</f>
        <v>0</v>
      </c>
      <c r="P156" s="202" t="str">
        <f>_xlfn.XLOOKUP($B156,'03-ŠCJ'!$C$12:$C$106,'03-ŠCJ'!$B$12:$B$106,"---")</f>
        <v>---</v>
      </c>
      <c r="Q156" s="204">
        <f>_xlfn.XLOOKUP($B156,'03-ŠCJ'!$C$12:$C$106,'03-ŠCJ'!$I$12:$I$106,0)</f>
        <v>0</v>
      </c>
      <c r="R156" s="217"/>
      <c r="S156" s="218"/>
      <c r="T156" s="219"/>
      <c r="U156" s="220"/>
      <c r="V156" s="217"/>
      <c r="W156" s="218"/>
      <c r="X156" s="219"/>
      <c r="Y156" s="220"/>
      <c r="Z156" s="217"/>
      <c r="AA156" s="218"/>
    </row>
    <row r="157" spans="2:27" x14ac:dyDescent="0.25">
      <c r="B157" s="209">
        <v>152</v>
      </c>
      <c r="C157" s="210"/>
      <c r="D157" s="211"/>
      <c r="E157" s="212"/>
      <c r="F157" s="213"/>
      <c r="G157" s="214"/>
      <c r="H157" s="189"/>
      <c r="I157" s="215"/>
      <c r="J157" s="216" t="e">
        <f>_xlfn.RANK.EQ(I157,$I$6:$I$306)</f>
        <v>#N/A</v>
      </c>
      <c r="K157" s="189"/>
      <c r="L157" s="202" t="str">
        <f>_xlfn.XLOOKUP($B157,'01-KMC'!$C$12:$C$106,'01-KMC'!$B$12:$B$106,"---")</f>
        <v>---</v>
      </c>
      <c r="M157" s="203" t="str">
        <f>_xlfn.XLOOKUP($B157,'01-KMC'!$C$12:$C$106,'01-KMC'!$I$12:$I$106,"0")</f>
        <v>0</v>
      </c>
      <c r="N157" s="202" t="str">
        <f>_xlfn.XLOOKUP($B157,'02-HKO'!$C$12:$C$106,'02-HKO'!$B$12:$B$106,"---")</f>
        <v>---</v>
      </c>
      <c r="O157" s="204">
        <f>_xlfn.XLOOKUP($B157,'02-HKO'!$C$12:$C$106,'02-HKO'!$I$12:$I$106,0)</f>
        <v>0</v>
      </c>
      <c r="P157" s="202" t="str">
        <f>_xlfn.XLOOKUP($B157,'03-ŠCJ'!$C$12:$C$106,'03-ŠCJ'!$B$12:$B$106,"---")</f>
        <v>---</v>
      </c>
      <c r="Q157" s="204">
        <f>_xlfn.XLOOKUP($B157,'03-ŠCJ'!$C$12:$C$106,'03-ŠCJ'!$I$12:$I$106,0)</f>
        <v>0</v>
      </c>
      <c r="R157" s="217"/>
      <c r="S157" s="218"/>
      <c r="T157" s="219"/>
      <c r="U157" s="220"/>
      <c r="V157" s="217"/>
      <c r="W157" s="218"/>
      <c r="X157" s="219"/>
      <c r="Y157" s="220"/>
      <c r="Z157" s="217"/>
      <c r="AA157" s="218"/>
    </row>
    <row r="158" spans="2:27" x14ac:dyDescent="0.25">
      <c r="B158" s="209">
        <v>153</v>
      </c>
      <c r="C158" s="210"/>
      <c r="D158" s="211"/>
      <c r="E158" s="212"/>
      <c r="F158" s="213"/>
      <c r="G158" s="214"/>
      <c r="H158" s="189"/>
      <c r="I158" s="215"/>
      <c r="J158" s="216" t="e">
        <f>_xlfn.RANK.EQ(I158,$I$6:$I$306)</f>
        <v>#N/A</v>
      </c>
      <c r="K158" s="189"/>
      <c r="L158" s="202" t="str">
        <f>_xlfn.XLOOKUP($B158,'01-KMC'!$C$12:$C$106,'01-KMC'!$B$12:$B$106,"---")</f>
        <v>---</v>
      </c>
      <c r="M158" s="203" t="str">
        <f>_xlfn.XLOOKUP($B158,'01-KMC'!$C$12:$C$106,'01-KMC'!$I$12:$I$106,"0")</f>
        <v>0</v>
      </c>
      <c r="N158" s="202" t="str">
        <f>_xlfn.XLOOKUP($B158,'02-HKO'!$C$12:$C$106,'02-HKO'!$B$12:$B$106,"---")</f>
        <v>---</v>
      </c>
      <c r="O158" s="204">
        <f>_xlfn.XLOOKUP($B158,'02-HKO'!$C$12:$C$106,'02-HKO'!$I$12:$I$106,0)</f>
        <v>0</v>
      </c>
      <c r="P158" s="202" t="str">
        <f>_xlfn.XLOOKUP($B158,'03-ŠCJ'!$C$12:$C$106,'03-ŠCJ'!$B$12:$B$106,"---")</f>
        <v>---</v>
      </c>
      <c r="Q158" s="204">
        <f>_xlfn.XLOOKUP($B158,'03-ŠCJ'!$C$12:$C$106,'03-ŠCJ'!$I$12:$I$106,0)</f>
        <v>0</v>
      </c>
      <c r="R158" s="217"/>
      <c r="S158" s="218"/>
      <c r="T158" s="219"/>
      <c r="U158" s="220"/>
      <c r="V158" s="217"/>
      <c r="W158" s="218"/>
      <c r="X158" s="219"/>
      <c r="Y158" s="220"/>
      <c r="Z158" s="217"/>
      <c r="AA158" s="218"/>
    </row>
    <row r="159" spans="2:27" x14ac:dyDescent="0.25">
      <c r="B159" s="209">
        <v>154</v>
      </c>
      <c r="C159" s="210"/>
      <c r="D159" s="211"/>
      <c r="E159" s="212"/>
      <c r="F159" s="213"/>
      <c r="G159" s="214"/>
      <c r="H159" s="189"/>
      <c r="I159" s="215"/>
      <c r="J159" s="216" t="e">
        <f>_xlfn.RANK.EQ(I159,$I$6:$I$306)</f>
        <v>#N/A</v>
      </c>
      <c r="K159" s="189"/>
      <c r="L159" s="202" t="str">
        <f>_xlfn.XLOOKUP($B159,'01-KMC'!$C$12:$C$106,'01-KMC'!$B$12:$B$106,"---")</f>
        <v>---</v>
      </c>
      <c r="M159" s="203" t="str">
        <f>_xlfn.XLOOKUP($B159,'01-KMC'!$C$12:$C$106,'01-KMC'!$I$12:$I$106,"0")</f>
        <v>0</v>
      </c>
      <c r="N159" s="202" t="str">
        <f>_xlfn.XLOOKUP($B159,'02-HKO'!$C$12:$C$106,'02-HKO'!$B$12:$B$106,"---")</f>
        <v>---</v>
      </c>
      <c r="O159" s="204">
        <f>_xlfn.XLOOKUP($B159,'02-HKO'!$C$12:$C$106,'02-HKO'!$I$12:$I$106,0)</f>
        <v>0</v>
      </c>
      <c r="P159" s="202" t="str">
        <f>_xlfn.XLOOKUP($B159,'03-ŠCJ'!$C$12:$C$106,'03-ŠCJ'!$B$12:$B$106,"---")</f>
        <v>---</v>
      </c>
      <c r="Q159" s="204">
        <f>_xlfn.XLOOKUP($B159,'03-ŠCJ'!$C$12:$C$106,'03-ŠCJ'!$I$12:$I$106,0)</f>
        <v>0</v>
      </c>
      <c r="R159" s="217"/>
      <c r="S159" s="218"/>
      <c r="T159" s="219"/>
      <c r="U159" s="220"/>
      <c r="V159" s="217"/>
      <c r="W159" s="218"/>
      <c r="X159" s="219"/>
      <c r="Y159" s="220"/>
      <c r="Z159" s="217"/>
      <c r="AA159" s="218"/>
    </row>
    <row r="160" spans="2:27" x14ac:dyDescent="0.25">
      <c r="B160" s="209">
        <v>155</v>
      </c>
      <c r="C160" s="210"/>
      <c r="D160" s="211"/>
      <c r="E160" s="212"/>
      <c r="F160" s="213"/>
      <c r="G160" s="214"/>
      <c r="H160" s="189"/>
      <c r="I160" s="215"/>
      <c r="J160" s="216" t="e">
        <f>_xlfn.RANK.EQ(I160,$I$6:$I$306)</f>
        <v>#N/A</v>
      </c>
      <c r="K160" s="189"/>
      <c r="L160" s="202" t="str">
        <f>_xlfn.XLOOKUP($B160,'01-KMC'!$C$12:$C$106,'01-KMC'!$B$12:$B$106,"---")</f>
        <v>---</v>
      </c>
      <c r="M160" s="203" t="str">
        <f>_xlfn.XLOOKUP($B160,'01-KMC'!$C$12:$C$106,'01-KMC'!$I$12:$I$106,"0")</f>
        <v>0</v>
      </c>
      <c r="N160" s="202" t="str">
        <f>_xlfn.XLOOKUP($B160,'02-HKO'!$C$12:$C$106,'02-HKO'!$B$12:$B$106,"---")</f>
        <v>---</v>
      </c>
      <c r="O160" s="204">
        <f>_xlfn.XLOOKUP($B160,'02-HKO'!$C$12:$C$106,'02-HKO'!$I$12:$I$106,0)</f>
        <v>0</v>
      </c>
      <c r="P160" s="202" t="str">
        <f>_xlfn.XLOOKUP($B160,'03-ŠCJ'!$C$12:$C$106,'03-ŠCJ'!$B$12:$B$106,"---")</f>
        <v>---</v>
      </c>
      <c r="Q160" s="204">
        <f>_xlfn.XLOOKUP($B160,'03-ŠCJ'!$C$12:$C$106,'03-ŠCJ'!$I$12:$I$106,0)</f>
        <v>0</v>
      </c>
      <c r="R160" s="217"/>
      <c r="S160" s="218"/>
      <c r="T160" s="219"/>
      <c r="U160" s="220"/>
      <c r="V160" s="217"/>
      <c r="W160" s="218"/>
      <c r="X160" s="219"/>
      <c r="Y160" s="220"/>
      <c r="Z160" s="217"/>
      <c r="AA160" s="218"/>
    </row>
    <row r="161" spans="2:27" x14ac:dyDescent="0.25">
      <c r="B161" s="209">
        <v>156</v>
      </c>
      <c r="C161" s="210"/>
      <c r="D161" s="211"/>
      <c r="E161" s="212"/>
      <c r="F161" s="213"/>
      <c r="G161" s="214"/>
      <c r="H161" s="189"/>
      <c r="I161" s="215"/>
      <c r="J161" s="216" t="e">
        <f>_xlfn.RANK.EQ(I161,$I$6:$I$306)</f>
        <v>#N/A</v>
      </c>
      <c r="K161" s="189"/>
      <c r="L161" s="202" t="str">
        <f>_xlfn.XLOOKUP($B161,'01-KMC'!$C$12:$C$106,'01-KMC'!$B$12:$B$106,"---")</f>
        <v>---</v>
      </c>
      <c r="M161" s="203" t="str">
        <f>_xlfn.XLOOKUP($B161,'01-KMC'!$C$12:$C$106,'01-KMC'!$I$12:$I$106,"0")</f>
        <v>0</v>
      </c>
      <c r="N161" s="202" t="str">
        <f>_xlfn.XLOOKUP($B161,'02-HKO'!$C$12:$C$106,'02-HKO'!$B$12:$B$106,"---")</f>
        <v>---</v>
      </c>
      <c r="O161" s="204">
        <f>_xlfn.XLOOKUP($B161,'02-HKO'!$C$12:$C$106,'02-HKO'!$I$12:$I$106,0)</f>
        <v>0</v>
      </c>
      <c r="P161" s="202" t="str">
        <f>_xlfn.XLOOKUP($B161,'03-ŠCJ'!$C$12:$C$106,'03-ŠCJ'!$B$12:$B$106,"---")</f>
        <v>---</v>
      </c>
      <c r="Q161" s="204">
        <f>_xlfn.XLOOKUP($B161,'03-ŠCJ'!$C$12:$C$106,'03-ŠCJ'!$I$12:$I$106,0)</f>
        <v>0</v>
      </c>
      <c r="R161" s="217"/>
      <c r="S161" s="218"/>
      <c r="T161" s="219"/>
      <c r="U161" s="220"/>
      <c r="V161" s="217"/>
      <c r="W161" s="218"/>
      <c r="X161" s="219"/>
      <c r="Y161" s="220"/>
      <c r="Z161" s="217"/>
      <c r="AA161" s="218"/>
    </row>
    <row r="162" spans="2:27" x14ac:dyDescent="0.25">
      <c r="B162" s="209">
        <v>157</v>
      </c>
      <c r="C162" s="210"/>
      <c r="D162" s="211"/>
      <c r="E162" s="212"/>
      <c r="F162" s="213"/>
      <c r="G162" s="214"/>
      <c r="H162" s="189"/>
      <c r="I162" s="215"/>
      <c r="J162" s="216" t="e">
        <f>_xlfn.RANK.EQ(I162,$I$6:$I$306)</f>
        <v>#N/A</v>
      </c>
      <c r="K162" s="189"/>
      <c r="L162" s="202" t="str">
        <f>_xlfn.XLOOKUP($B162,'01-KMC'!$C$12:$C$106,'01-KMC'!$B$12:$B$106,"---")</f>
        <v>---</v>
      </c>
      <c r="M162" s="203" t="str">
        <f>_xlfn.XLOOKUP($B162,'01-KMC'!$C$12:$C$106,'01-KMC'!$I$12:$I$106,"0")</f>
        <v>0</v>
      </c>
      <c r="N162" s="202" t="str">
        <f>_xlfn.XLOOKUP($B162,'02-HKO'!$C$12:$C$106,'02-HKO'!$B$12:$B$106,"---")</f>
        <v>---</v>
      </c>
      <c r="O162" s="204">
        <f>_xlfn.XLOOKUP($B162,'02-HKO'!$C$12:$C$106,'02-HKO'!$I$12:$I$106,0)</f>
        <v>0</v>
      </c>
      <c r="P162" s="202" t="str">
        <f>_xlfn.XLOOKUP($B162,'03-ŠCJ'!$C$12:$C$106,'03-ŠCJ'!$B$12:$B$106,"---")</f>
        <v>---</v>
      </c>
      <c r="Q162" s="204">
        <f>_xlfn.XLOOKUP($B162,'03-ŠCJ'!$C$12:$C$106,'03-ŠCJ'!$I$12:$I$106,0)</f>
        <v>0</v>
      </c>
      <c r="R162" s="217"/>
      <c r="S162" s="218"/>
      <c r="T162" s="219"/>
      <c r="U162" s="220"/>
      <c r="V162" s="217"/>
      <c r="W162" s="218"/>
      <c r="X162" s="219"/>
      <c r="Y162" s="220"/>
      <c r="Z162" s="217"/>
      <c r="AA162" s="218"/>
    </row>
    <row r="163" spans="2:27" x14ac:dyDescent="0.25">
      <c r="B163" s="209">
        <v>158</v>
      </c>
      <c r="C163" s="210"/>
      <c r="D163" s="211"/>
      <c r="E163" s="212"/>
      <c r="F163" s="213"/>
      <c r="G163" s="214"/>
      <c r="H163" s="189"/>
      <c r="I163" s="215"/>
      <c r="J163" s="216" t="e">
        <f>_xlfn.RANK.EQ(I163,$I$6:$I$306)</f>
        <v>#N/A</v>
      </c>
      <c r="K163" s="189"/>
      <c r="L163" s="202" t="str">
        <f>_xlfn.XLOOKUP($B163,'01-KMC'!$C$12:$C$106,'01-KMC'!$B$12:$B$106,"---")</f>
        <v>---</v>
      </c>
      <c r="M163" s="203" t="str">
        <f>_xlfn.XLOOKUP($B163,'01-KMC'!$C$12:$C$106,'01-KMC'!$I$12:$I$106,"0")</f>
        <v>0</v>
      </c>
      <c r="N163" s="202" t="str">
        <f>_xlfn.XLOOKUP($B163,'02-HKO'!$C$12:$C$106,'02-HKO'!$B$12:$B$106,"---")</f>
        <v>---</v>
      </c>
      <c r="O163" s="204">
        <f>_xlfn.XLOOKUP($B163,'02-HKO'!$C$12:$C$106,'02-HKO'!$I$12:$I$106,0)</f>
        <v>0</v>
      </c>
      <c r="P163" s="202" t="str">
        <f>_xlfn.XLOOKUP($B163,'03-ŠCJ'!$C$12:$C$106,'03-ŠCJ'!$B$12:$B$106,"---")</f>
        <v>---</v>
      </c>
      <c r="Q163" s="204">
        <f>_xlfn.XLOOKUP($B163,'03-ŠCJ'!$C$12:$C$106,'03-ŠCJ'!$I$12:$I$106,0)</f>
        <v>0</v>
      </c>
      <c r="R163" s="217"/>
      <c r="S163" s="218"/>
      <c r="T163" s="219"/>
      <c r="U163" s="220"/>
      <c r="V163" s="217"/>
      <c r="W163" s="218"/>
      <c r="X163" s="219"/>
      <c r="Y163" s="220"/>
      <c r="Z163" s="217"/>
      <c r="AA163" s="218"/>
    </row>
    <row r="164" spans="2:27" x14ac:dyDescent="0.25">
      <c r="B164" s="209">
        <v>159</v>
      </c>
      <c r="C164" s="210"/>
      <c r="D164" s="211"/>
      <c r="E164" s="212"/>
      <c r="F164" s="213"/>
      <c r="G164" s="214"/>
      <c r="H164" s="189"/>
      <c r="I164" s="215"/>
      <c r="J164" s="216" t="e">
        <f>_xlfn.RANK.EQ(I164,$I$6:$I$306)</f>
        <v>#N/A</v>
      </c>
      <c r="K164" s="189"/>
      <c r="L164" s="202" t="str">
        <f>_xlfn.XLOOKUP($B164,'01-KMC'!$C$12:$C$106,'01-KMC'!$B$12:$B$106,"---")</f>
        <v>---</v>
      </c>
      <c r="M164" s="203" t="str">
        <f>_xlfn.XLOOKUP($B164,'01-KMC'!$C$12:$C$106,'01-KMC'!$I$12:$I$106,"0")</f>
        <v>0</v>
      </c>
      <c r="N164" s="202" t="str">
        <f>_xlfn.XLOOKUP($B164,'02-HKO'!$C$12:$C$106,'02-HKO'!$B$12:$B$106,"---")</f>
        <v>---</v>
      </c>
      <c r="O164" s="204">
        <f>_xlfn.XLOOKUP($B164,'02-HKO'!$C$12:$C$106,'02-HKO'!$I$12:$I$106,0)</f>
        <v>0</v>
      </c>
      <c r="P164" s="202" t="str">
        <f>_xlfn.XLOOKUP($B164,'03-ŠCJ'!$C$12:$C$106,'03-ŠCJ'!$B$12:$B$106,"---")</f>
        <v>---</v>
      </c>
      <c r="Q164" s="204">
        <f>_xlfn.XLOOKUP($B164,'03-ŠCJ'!$C$12:$C$106,'03-ŠCJ'!$I$12:$I$106,0)</f>
        <v>0</v>
      </c>
      <c r="R164" s="217"/>
      <c r="S164" s="218"/>
      <c r="T164" s="219"/>
      <c r="U164" s="220"/>
      <c r="V164" s="217"/>
      <c r="W164" s="218"/>
      <c r="X164" s="219"/>
      <c r="Y164" s="220"/>
      <c r="Z164" s="217"/>
      <c r="AA164" s="218"/>
    </row>
    <row r="165" spans="2:27" x14ac:dyDescent="0.25">
      <c r="B165" s="209">
        <v>160</v>
      </c>
      <c r="C165" s="210"/>
      <c r="D165" s="211"/>
      <c r="E165" s="212"/>
      <c r="F165" s="213"/>
      <c r="G165" s="214"/>
      <c r="H165" s="189"/>
      <c r="I165" s="215"/>
      <c r="J165" s="216" t="e">
        <f>_xlfn.RANK.EQ(I165,$I$6:$I$306)</f>
        <v>#N/A</v>
      </c>
      <c r="K165" s="189"/>
      <c r="L165" s="202" t="str">
        <f>_xlfn.XLOOKUP($B165,'01-KMC'!$C$12:$C$106,'01-KMC'!$B$12:$B$106,"---")</f>
        <v>---</v>
      </c>
      <c r="M165" s="203" t="str">
        <f>_xlfn.XLOOKUP($B165,'01-KMC'!$C$12:$C$106,'01-KMC'!$I$12:$I$106,"0")</f>
        <v>0</v>
      </c>
      <c r="N165" s="202" t="str">
        <f>_xlfn.XLOOKUP($B165,'02-HKO'!$C$12:$C$106,'02-HKO'!$B$12:$B$106,"---")</f>
        <v>---</v>
      </c>
      <c r="O165" s="204">
        <f>_xlfn.XLOOKUP($B165,'02-HKO'!$C$12:$C$106,'02-HKO'!$I$12:$I$106,0)</f>
        <v>0</v>
      </c>
      <c r="P165" s="202" t="str">
        <f>_xlfn.XLOOKUP($B165,'03-ŠCJ'!$C$12:$C$106,'03-ŠCJ'!$B$12:$B$106,"---")</f>
        <v>---</v>
      </c>
      <c r="Q165" s="204">
        <f>_xlfn.XLOOKUP($B165,'03-ŠCJ'!$C$12:$C$106,'03-ŠCJ'!$I$12:$I$106,0)</f>
        <v>0</v>
      </c>
      <c r="R165" s="217"/>
      <c r="S165" s="218"/>
      <c r="T165" s="219"/>
      <c r="U165" s="220"/>
      <c r="V165" s="217"/>
      <c r="W165" s="218"/>
      <c r="X165" s="219"/>
      <c r="Y165" s="220"/>
      <c r="Z165" s="217"/>
      <c r="AA165" s="218"/>
    </row>
    <row r="166" spans="2:27" x14ac:dyDescent="0.25">
      <c r="B166" s="209">
        <v>161</v>
      </c>
      <c r="C166" s="210"/>
      <c r="D166" s="211"/>
      <c r="E166" s="212"/>
      <c r="F166" s="213"/>
      <c r="G166" s="214"/>
      <c r="H166" s="189"/>
      <c r="I166" s="215"/>
      <c r="J166" s="216" t="e">
        <f>_xlfn.RANK.EQ(I166,$I$6:$I$306)</f>
        <v>#N/A</v>
      </c>
      <c r="K166" s="189"/>
      <c r="L166" s="202" t="str">
        <f>_xlfn.XLOOKUP($B166,'01-KMC'!$C$12:$C$106,'01-KMC'!$B$12:$B$106,"---")</f>
        <v>---</v>
      </c>
      <c r="M166" s="203" t="str">
        <f>_xlfn.XLOOKUP($B166,'01-KMC'!$C$12:$C$106,'01-KMC'!$I$12:$I$106,"0")</f>
        <v>0</v>
      </c>
      <c r="N166" s="202" t="str">
        <f>_xlfn.XLOOKUP($B166,'02-HKO'!$C$12:$C$106,'02-HKO'!$B$12:$B$106,"---")</f>
        <v>---</v>
      </c>
      <c r="O166" s="204">
        <f>_xlfn.XLOOKUP($B166,'02-HKO'!$C$12:$C$106,'02-HKO'!$I$12:$I$106,0)</f>
        <v>0</v>
      </c>
      <c r="P166" s="202" t="str">
        <f>_xlfn.XLOOKUP($B166,'03-ŠCJ'!$C$12:$C$106,'03-ŠCJ'!$B$12:$B$106,"---")</f>
        <v>---</v>
      </c>
      <c r="Q166" s="204">
        <f>_xlfn.XLOOKUP($B166,'03-ŠCJ'!$C$12:$C$106,'03-ŠCJ'!$I$12:$I$106,0)</f>
        <v>0</v>
      </c>
      <c r="R166" s="217"/>
      <c r="S166" s="218"/>
      <c r="T166" s="219"/>
      <c r="U166" s="220"/>
      <c r="V166" s="217"/>
      <c r="W166" s="218"/>
      <c r="X166" s="219"/>
      <c r="Y166" s="220"/>
      <c r="Z166" s="217"/>
      <c r="AA166" s="218"/>
    </row>
    <row r="167" spans="2:27" x14ac:dyDescent="0.25">
      <c r="B167" s="209">
        <v>162</v>
      </c>
      <c r="C167" s="210"/>
      <c r="D167" s="211"/>
      <c r="E167" s="212"/>
      <c r="F167" s="213"/>
      <c r="G167" s="214"/>
      <c r="H167" s="189"/>
      <c r="I167" s="215"/>
      <c r="J167" s="216" t="e">
        <f>_xlfn.RANK.EQ(I167,$I$6:$I$306)</f>
        <v>#N/A</v>
      </c>
      <c r="K167" s="189"/>
      <c r="L167" s="202" t="str">
        <f>_xlfn.XLOOKUP($B167,'01-KMC'!$C$12:$C$106,'01-KMC'!$B$12:$B$106,"---")</f>
        <v>---</v>
      </c>
      <c r="M167" s="203" t="str">
        <f>_xlfn.XLOOKUP($B167,'01-KMC'!$C$12:$C$106,'01-KMC'!$I$12:$I$106,"0")</f>
        <v>0</v>
      </c>
      <c r="N167" s="202" t="str">
        <f>_xlfn.XLOOKUP($B167,'02-HKO'!$C$12:$C$106,'02-HKO'!$B$12:$B$106,"---")</f>
        <v>---</v>
      </c>
      <c r="O167" s="204">
        <f>_xlfn.XLOOKUP($B167,'02-HKO'!$C$12:$C$106,'02-HKO'!$I$12:$I$106,0)</f>
        <v>0</v>
      </c>
      <c r="P167" s="202" t="str">
        <f>_xlfn.XLOOKUP($B167,'03-ŠCJ'!$C$12:$C$106,'03-ŠCJ'!$B$12:$B$106,"---")</f>
        <v>---</v>
      </c>
      <c r="Q167" s="204">
        <f>_xlfn.XLOOKUP($B167,'03-ŠCJ'!$C$12:$C$106,'03-ŠCJ'!$I$12:$I$106,0)</f>
        <v>0</v>
      </c>
      <c r="R167" s="217"/>
      <c r="S167" s="218"/>
      <c r="T167" s="219"/>
      <c r="U167" s="220"/>
      <c r="V167" s="217"/>
      <c r="W167" s="218"/>
      <c r="X167" s="219"/>
      <c r="Y167" s="220"/>
      <c r="Z167" s="217"/>
      <c r="AA167" s="218"/>
    </row>
    <row r="168" spans="2:27" x14ac:dyDescent="0.25">
      <c r="B168" s="209">
        <v>163</v>
      </c>
      <c r="C168" s="210"/>
      <c r="D168" s="211"/>
      <c r="E168" s="212"/>
      <c r="F168" s="213"/>
      <c r="G168" s="214"/>
      <c r="H168" s="189"/>
      <c r="I168" s="215"/>
      <c r="J168" s="216" t="e">
        <f>_xlfn.RANK.EQ(I168,$I$6:$I$306)</f>
        <v>#N/A</v>
      </c>
      <c r="K168" s="189"/>
      <c r="L168" s="202" t="str">
        <f>_xlfn.XLOOKUP($B168,'01-KMC'!$C$12:$C$106,'01-KMC'!$B$12:$B$106,"---")</f>
        <v>---</v>
      </c>
      <c r="M168" s="203" t="str">
        <f>_xlfn.XLOOKUP($B168,'01-KMC'!$C$12:$C$106,'01-KMC'!$I$12:$I$106,"0")</f>
        <v>0</v>
      </c>
      <c r="N168" s="202" t="str">
        <f>_xlfn.XLOOKUP($B168,'02-HKO'!$C$12:$C$106,'02-HKO'!$B$12:$B$106,"---")</f>
        <v>---</v>
      </c>
      <c r="O168" s="204">
        <f>_xlfn.XLOOKUP($B168,'02-HKO'!$C$12:$C$106,'02-HKO'!$I$12:$I$106,0)</f>
        <v>0</v>
      </c>
      <c r="P168" s="202" t="str">
        <f>_xlfn.XLOOKUP($B168,'03-ŠCJ'!$C$12:$C$106,'03-ŠCJ'!$B$12:$B$106,"---")</f>
        <v>---</v>
      </c>
      <c r="Q168" s="204">
        <f>_xlfn.XLOOKUP($B168,'03-ŠCJ'!$C$12:$C$106,'03-ŠCJ'!$I$12:$I$106,0)</f>
        <v>0</v>
      </c>
      <c r="R168" s="217"/>
      <c r="S168" s="218"/>
      <c r="T168" s="219"/>
      <c r="U168" s="220"/>
      <c r="V168" s="217"/>
      <c r="W168" s="218"/>
      <c r="X168" s="219"/>
      <c r="Y168" s="220"/>
      <c r="Z168" s="217"/>
      <c r="AA168" s="218"/>
    </row>
    <row r="169" spans="2:27" x14ac:dyDescent="0.25">
      <c r="B169" s="209">
        <v>164</v>
      </c>
      <c r="C169" s="210"/>
      <c r="D169" s="211"/>
      <c r="E169" s="212"/>
      <c r="F169" s="213"/>
      <c r="G169" s="214"/>
      <c r="H169" s="189"/>
      <c r="I169" s="215"/>
      <c r="J169" s="216" t="e">
        <f>_xlfn.RANK.EQ(I169,$I$6:$I$306)</f>
        <v>#N/A</v>
      </c>
      <c r="K169" s="189"/>
      <c r="L169" s="202" t="str">
        <f>_xlfn.XLOOKUP($B169,'01-KMC'!$C$12:$C$106,'01-KMC'!$B$12:$B$106,"---")</f>
        <v>---</v>
      </c>
      <c r="M169" s="203" t="str">
        <f>_xlfn.XLOOKUP($B169,'01-KMC'!$C$12:$C$106,'01-KMC'!$I$12:$I$106,"0")</f>
        <v>0</v>
      </c>
      <c r="N169" s="202" t="str">
        <f>_xlfn.XLOOKUP($B169,'02-HKO'!$C$12:$C$106,'02-HKO'!$B$12:$B$106,"---")</f>
        <v>---</v>
      </c>
      <c r="O169" s="204">
        <f>_xlfn.XLOOKUP($B169,'02-HKO'!$C$12:$C$106,'02-HKO'!$I$12:$I$106,0)</f>
        <v>0</v>
      </c>
      <c r="P169" s="202" t="str">
        <f>_xlfn.XLOOKUP($B169,'03-ŠCJ'!$C$12:$C$106,'03-ŠCJ'!$B$12:$B$106,"---")</f>
        <v>---</v>
      </c>
      <c r="Q169" s="204">
        <f>_xlfn.XLOOKUP($B169,'03-ŠCJ'!$C$12:$C$106,'03-ŠCJ'!$I$12:$I$106,0)</f>
        <v>0</v>
      </c>
      <c r="R169" s="217"/>
      <c r="S169" s="218"/>
      <c r="T169" s="219"/>
      <c r="U169" s="220"/>
      <c r="V169" s="217"/>
      <c r="W169" s="218"/>
      <c r="X169" s="219"/>
      <c r="Y169" s="220"/>
      <c r="Z169" s="217"/>
      <c r="AA169" s="218"/>
    </row>
    <row r="170" spans="2:27" x14ac:dyDescent="0.25">
      <c r="B170" s="209">
        <v>165</v>
      </c>
      <c r="C170" s="210"/>
      <c r="D170" s="211"/>
      <c r="E170" s="212"/>
      <c r="F170" s="213"/>
      <c r="G170" s="214"/>
      <c r="H170" s="189"/>
      <c r="I170" s="215"/>
      <c r="J170" s="216" t="e">
        <f>_xlfn.RANK.EQ(I170,$I$6:$I$306)</f>
        <v>#N/A</v>
      </c>
      <c r="K170" s="189"/>
      <c r="L170" s="202" t="str">
        <f>_xlfn.XLOOKUP($B170,'01-KMC'!$C$12:$C$106,'01-KMC'!$B$12:$B$106,"---")</f>
        <v>---</v>
      </c>
      <c r="M170" s="203" t="str">
        <f>_xlfn.XLOOKUP($B170,'01-KMC'!$C$12:$C$106,'01-KMC'!$I$12:$I$106,"0")</f>
        <v>0</v>
      </c>
      <c r="N170" s="202" t="str">
        <f>_xlfn.XLOOKUP($B170,'02-HKO'!$C$12:$C$106,'02-HKO'!$B$12:$B$106,"---")</f>
        <v>---</v>
      </c>
      <c r="O170" s="204">
        <f>_xlfn.XLOOKUP($B170,'02-HKO'!$C$12:$C$106,'02-HKO'!$I$12:$I$106,0)</f>
        <v>0</v>
      </c>
      <c r="P170" s="202" t="str">
        <f>_xlfn.XLOOKUP($B170,'03-ŠCJ'!$C$12:$C$106,'03-ŠCJ'!$B$12:$B$106,"---")</f>
        <v>---</v>
      </c>
      <c r="Q170" s="204">
        <f>_xlfn.XLOOKUP($B170,'03-ŠCJ'!$C$12:$C$106,'03-ŠCJ'!$I$12:$I$106,0)</f>
        <v>0</v>
      </c>
      <c r="R170" s="217"/>
      <c r="S170" s="218"/>
      <c r="T170" s="219"/>
      <c r="U170" s="220"/>
      <c r="V170" s="217"/>
      <c r="W170" s="218"/>
      <c r="X170" s="219"/>
      <c r="Y170" s="220"/>
      <c r="Z170" s="217"/>
      <c r="AA170" s="218"/>
    </row>
    <row r="171" spans="2:27" x14ac:dyDescent="0.25">
      <c r="B171" s="209">
        <v>166</v>
      </c>
      <c r="C171" s="210"/>
      <c r="D171" s="211"/>
      <c r="E171" s="212"/>
      <c r="F171" s="213"/>
      <c r="G171" s="214"/>
      <c r="H171" s="189"/>
      <c r="I171" s="215"/>
      <c r="J171" s="216" t="e">
        <f>_xlfn.RANK.EQ(I171,$I$6:$I$306)</f>
        <v>#N/A</v>
      </c>
      <c r="K171" s="189"/>
      <c r="L171" s="202" t="str">
        <f>_xlfn.XLOOKUP($B171,'01-KMC'!$C$12:$C$106,'01-KMC'!$B$12:$B$106,"---")</f>
        <v>---</v>
      </c>
      <c r="M171" s="203" t="str">
        <f>_xlfn.XLOOKUP($B171,'01-KMC'!$C$12:$C$106,'01-KMC'!$I$12:$I$106,"0")</f>
        <v>0</v>
      </c>
      <c r="N171" s="202" t="str">
        <f>_xlfn.XLOOKUP($B171,'02-HKO'!$C$12:$C$106,'02-HKO'!$B$12:$B$106,"---")</f>
        <v>---</v>
      </c>
      <c r="O171" s="204">
        <f>_xlfn.XLOOKUP($B171,'02-HKO'!$C$12:$C$106,'02-HKO'!$I$12:$I$106,0)</f>
        <v>0</v>
      </c>
      <c r="P171" s="202" t="str">
        <f>_xlfn.XLOOKUP($B171,'03-ŠCJ'!$C$12:$C$106,'03-ŠCJ'!$B$12:$B$106,"---")</f>
        <v>---</v>
      </c>
      <c r="Q171" s="204">
        <f>_xlfn.XLOOKUP($B171,'03-ŠCJ'!$C$12:$C$106,'03-ŠCJ'!$I$12:$I$106,0)</f>
        <v>0</v>
      </c>
      <c r="R171" s="217"/>
      <c r="S171" s="218"/>
      <c r="T171" s="219"/>
      <c r="U171" s="220"/>
      <c r="V171" s="217"/>
      <c r="W171" s="218"/>
      <c r="X171" s="219"/>
      <c r="Y171" s="220"/>
      <c r="Z171" s="217"/>
      <c r="AA171" s="218"/>
    </row>
    <row r="172" spans="2:27" x14ac:dyDescent="0.25">
      <c r="B172" s="209">
        <v>167</v>
      </c>
      <c r="C172" s="210"/>
      <c r="D172" s="211"/>
      <c r="E172" s="212"/>
      <c r="F172" s="213"/>
      <c r="G172" s="214"/>
      <c r="H172" s="189"/>
      <c r="I172" s="215"/>
      <c r="J172" s="216" t="e">
        <f>_xlfn.RANK.EQ(I172,$I$6:$I$306)</f>
        <v>#N/A</v>
      </c>
      <c r="K172" s="189"/>
      <c r="L172" s="202" t="str">
        <f>_xlfn.XLOOKUP($B172,'01-KMC'!$C$12:$C$106,'01-KMC'!$B$12:$B$106,"---")</f>
        <v>---</v>
      </c>
      <c r="M172" s="203" t="str">
        <f>_xlfn.XLOOKUP($B172,'01-KMC'!$C$12:$C$106,'01-KMC'!$I$12:$I$106,"0")</f>
        <v>0</v>
      </c>
      <c r="N172" s="202" t="str">
        <f>_xlfn.XLOOKUP($B172,'02-HKO'!$C$12:$C$106,'02-HKO'!$B$12:$B$106,"---")</f>
        <v>---</v>
      </c>
      <c r="O172" s="204">
        <f>_xlfn.XLOOKUP($B172,'02-HKO'!$C$12:$C$106,'02-HKO'!$I$12:$I$106,0)</f>
        <v>0</v>
      </c>
      <c r="P172" s="202" t="str">
        <f>_xlfn.XLOOKUP($B172,'03-ŠCJ'!$C$12:$C$106,'03-ŠCJ'!$B$12:$B$106,"---")</f>
        <v>---</v>
      </c>
      <c r="Q172" s="204">
        <f>_xlfn.XLOOKUP($B172,'03-ŠCJ'!$C$12:$C$106,'03-ŠCJ'!$I$12:$I$106,0)</f>
        <v>0</v>
      </c>
      <c r="R172" s="217"/>
      <c r="S172" s="218"/>
      <c r="T172" s="219"/>
      <c r="U172" s="220"/>
      <c r="V172" s="217"/>
      <c r="W172" s="218"/>
      <c r="X172" s="219"/>
      <c r="Y172" s="220"/>
      <c r="Z172" s="217"/>
      <c r="AA172" s="218"/>
    </row>
    <row r="173" spans="2:27" x14ac:dyDescent="0.25">
      <c r="B173" s="209">
        <v>168</v>
      </c>
      <c r="C173" s="210"/>
      <c r="D173" s="211"/>
      <c r="E173" s="212"/>
      <c r="F173" s="213"/>
      <c r="G173" s="214"/>
      <c r="H173" s="189"/>
      <c r="I173" s="215"/>
      <c r="J173" s="216" t="e">
        <f>_xlfn.RANK.EQ(I173,$I$6:$I$306)</f>
        <v>#N/A</v>
      </c>
      <c r="K173" s="189"/>
      <c r="L173" s="202" t="str">
        <f>_xlfn.XLOOKUP($B173,'01-KMC'!$C$12:$C$106,'01-KMC'!$B$12:$B$106,"---")</f>
        <v>---</v>
      </c>
      <c r="M173" s="203" t="str">
        <f>_xlfn.XLOOKUP($B173,'01-KMC'!$C$12:$C$106,'01-KMC'!$I$12:$I$106,"0")</f>
        <v>0</v>
      </c>
      <c r="N173" s="202" t="str">
        <f>_xlfn.XLOOKUP($B173,'02-HKO'!$C$12:$C$106,'02-HKO'!$B$12:$B$106,"---")</f>
        <v>---</v>
      </c>
      <c r="O173" s="204">
        <f>_xlfn.XLOOKUP($B173,'02-HKO'!$C$12:$C$106,'02-HKO'!$I$12:$I$106,0)</f>
        <v>0</v>
      </c>
      <c r="P173" s="202" t="str">
        <f>_xlfn.XLOOKUP($B173,'03-ŠCJ'!$C$12:$C$106,'03-ŠCJ'!$B$12:$B$106,"---")</f>
        <v>---</v>
      </c>
      <c r="Q173" s="204">
        <f>_xlfn.XLOOKUP($B173,'03-ŠCJ'!$C$12:$C$106,'03-ŠCJ'!$I$12:$I$106,0)</f>
        <v>0</v>
      </c>
      <c r="R173" s="217"/>
      <c r="S173" s="218"/>
      <c r="T173" s="219"/>
      <c r="U173" s="220"/>
      <c r="V173" s="217"/>
      <c r="W173" s="218"/>
      <c r="X173" s="219"/>
      <c r="Y173" s="220"/>
      <c r="Z173" s="217"/>
      <c r="AA173" s="218"/>
    </row>
    <row r="174" spans="2:27" x14ac:dyDescent="0.25">
      <c r="B174" s="209">
        <v>169</v>
      </c>
      <c r="C174" s="210"/>
      <c r="D174" s="211"/>
      <c r="E174" s="212"/>
      <c r="F174" s="213"/>
      <c r="G174" s="214"/>
      <c r="H174" s="189"/>
      <c r="I174" s="215"/>
      <c r="J174" s="216" t="e">
        <f>_xlfn.RANK.EQ(I174,$I$6:$I$306)</f>
        <v>#N/A</v>
      </c>
      <c r="K174" s="189"/>
      <c r="L174" s="202" t="str">
        <f>_xlfn.XLOOKUP($B174,'01-KMC'!$C$12:$C$106,'01-KMC'!$B$12:$B$106,"---")</f>
        <v>---</v>
      </c>
      <c r="M174" s="203" t="str">
        <f>_xlfn.XLOOKUP($B174,'01-KMC'!$C$12:$C$106,'01-KMC'!$I$12:$I$106,"0")</f>
        <v>0</v>
      </c>
      <c r="N174" s="202" t="str">
        <f>_xlfn.XLOOKUP($B174,'02-HKO'!$C$12:$C$106,'02-HKO'!$B$12:$B$106,"---")</f>
        <v>---</v>
      </c>
      <c r="O174" s="204">
        <f>_xlfn.XLOOKUP($B174,'02-HKO'!$C$12:$C$106,'02-HKO'!$I$12:$I$106,0)</f>
        <v>0</v>
      </c>
      <c r="P174" s="202" t="str">
        <f>_xlfn.XLOOKUP($B174,'03-ŠCJ'!$C$12:$C$106,'03-ŠCJ'!$B$12:$B$106,"---")</f>
        <v>---</v>
      </c>
      <c r="Q174" s="204">
        <f>_xlfn.XLOOKUP($B174,'03-ŠCJ'!$C$12:$C$106,'03-ŠCJ'!$I$12:$I$106,0)</f>
        <v>0</v>
      </c>
      <c r="R174" s="217"/>
      <c r="S174" s="218"/>
      <c r="T174" s="219"/>
      <c r="U174" s="220"/>
      <c r="V174" s="217"/>
      <c r="W174" s="218"/>
      <c r="X174" s="219"/>
      <c r="Y174" s="220"/>
      <c r="Z174" s="217"/>
      <c r="AA174" s="218"/>
    </row>
    <row r="175" spans="2:27" x14ac:dyDescent="0.25">
      <c r="B175" s="209">
        <v>170</v>
      </c>
      <c r="C175" s="210"/>
      <c r="D175" s="211"/>
      <c r="E175" s="212"/>
      <c r="F175" s="213"/>
      <c r="G175" s="214"/>
      <c r="H175" s="189"/>
      <c r="I175" s="215"/>
      <c r="J175" s="216" t="e">
        <f>_xlfn.RANK.EQ(I175,$I$6:$I$306)</f>
        <v>#N/A</v>
      </c>
      <c r="K175" s="189"/>
      <c r="L175" s="202" t="str">
        <f>_xlfn.XLOOKUP($B175,'01-KMC'!$C$12:$C$106,'01-KMC'!$B$12:$B$106,"---")</f>
        <v>---</v>
      </c>
      <c r="M175" s="203" t="str">
        <f>_xlfn.XLOOKUP($B175,'01-KMC'!$C$12:$C$106,'01-KMC'!$I$12:$I$106,"0")</f>
        <v>0</v>
      </c>
      <c r="N175" s="202" t="str">
        <f>_xlfn.XLOOKUP($B175,'02-HKO'!$C$12:$C$106,'02-HKO'!$B$12:$B$106,"---")</f>
        <v>---</v>
      </c>
      <c r="O175" s="204">
        <f>_xlfn.XLOOKUP($B175,'02-HKO'!$C$12:$C$106,'02-HKO'!$I$12:$I$106,0)</f>
        <v>0</v>
      </c>
      <c r="P175" s="202" t="str">
        <f>_xlfn.XLOOKUP($B175,'03-ŠCJ'!$C$12:$C$106,'03-ŠCJ'!$B$12:$B$106,"---")</f>
        <v>---</v>
      </c>
      <c r="Q175" s="204">
        <f>_xlfn.XLOOKUP($B175,'03-ŠCJ'!$C$12:$C$106,'03-ŠCJ'!$I$12:$I$106,0)</f>
        <v>0</v>
      </c>
      <c r="R175" s="217"/>
      <c r="S175" s="218"/>
      <c r="T175" s="219"/>
      <c r="U175" s="220"/>
      <c r="V175" s="217"/>
      <c r="W175" s="218"/>
      <c r="X175" s="219"/>
      <c r="Y175" s="220"/>
      <c r="Z175" s="217"/>
      <c r="AA175" s="218"/>
    </row>
    <row r="176" spans="2:27" x14ac:dyDescent="0.25">
      <c r="B176" s="209">
        <v>171</v>
      </c>
      <c r="C176" s="210"/>
      <c r="D176" s="211"/>
      <c r="E176" s="212"/>
      <c r="F176" s="213"/>
      <c r="G176" s="214"/>
      <c r="H176" s="189"/>
      <c r="I176" s="215"/>
      <c r="J176" s="216" t="e">
        <f>_xlfn.RANK.EQ(I176,$I$6:$I$306)</f>
        <v>#N/A</v>
      </c>
      <c r="K176" s="189"/>
      <c r="L176" s="202" t="str">
        <f>_xlfn.XLOOKUP($B176,'01-KMC'!$C$12:$C$106,'01-KMC'!$B$12:$B$106,"---")</f>
        <v>---</v>
      </c>
      <c r="M176" s="203" t="str">
        <f>_xlfn.XLOOKUP($B176,'01-KMC'!$C$12:$C$106,'01-KMC'!$I$12:$I$106,"0")</f>
        <v>0</v>
      </c>
      <c r="N176" s="202" t="str">
        <f>_xlfn.XLOOKUP($B176,'02-HKO'!$C$12:$C$106,'02-HKO'!$B$12:$B$106,"---")</f>
        <v>---</v>
      </c>
      <c r="O176" s="204">
        <f>_xlfn.XLOOKUP($B176,'02-HKO'!$C$12:$C$106,'02-HKO'!$I$12:$I$106,0)</f>
        <v>0</v>
      </c>
      <c r="P176" s="202" t="str">
        <f>_xlfn.XLOOKUP($B176,'03-ŠCJ'!$C$12:$C$106,'03-ŠCJ'!$B$12:$B$106,"---")</f>
        <v>---</v>
      </c>
      <c r="Q176" s="204">
        <f>_xlfn.XLOOKUP($B176,'03-ŠCJ'!$C$12:$C$106,'03-ŠCJ'!$I$12:$I$106,0)</f>
        <v>0</v>
      </c>
      <c r="R176" s="217"/>
      <c r="S176" s="218"/>
      <c r="T176" s="219"/>
      <c r="U176" s="220"/>
      <c r="V176" s="217"/>
      <c r="W176" s="218"/>
      <c r="X176" s="219"/>
      <c r="Y176" s="220"/>
      <c r="Z176" s="217"/>
      <c r="AA176" s="218"/>
    </row>
    <row r="177" spans="2:27" x14ac:dyDescent="0.25">
      <c r="B177" s="209">
        <v>172</v>
      </c>
      <c r="C177" s="210"/>
      <c r="D177" s="211"/>
      <c r="E177" s="212"/>
      <c r="F177" s="213"/>
      <c r="G177" s="214"/>
      <c r="H177" s="189"/>
      <c r="I177" s="215"/>
      <c r="J177" s="216" t="e">
        <f>_xlfn.RANK.EQ(I177,$I$6:$I$306)</f>
        <v>#N/A</v>
      </c>
      <c r="K177" s="189"/>
      <c r="L177" s="202" t="str">
        <f>_xlfn.XLOOKUP($B177,'01-KMC'!$C$12:$C$106,'01-KMC'!$B$12:$B$106,"---")</f>
        <v>---</v>
      </c>
      <c r="M177" s="203" t="str">
        <f>_xlfn.XLOOKUP($B177,'01-KMC'!$C$12:$C$106,'01-KMC'!$I$12:$I$106,"0")</f>
        <v>0</v>
      </c>
      <c r="N177" s="202" t="str">
        <f>_xlfn.XLOOKUP($B177,'02-HKO'!$C$12:$C$106,'02-HKO'!$B$12:$B$106,"---")</f>
        <v>---</v>
      </c>
      <c r="O177" s="204">
        <f>_xlfn.XLOOKUP($B177,'02-HKO'!$C$12:$C$106,'02-HKO'!$I$12:$I$106,0)</f>
        <v>0</v>
      </c>
      <c r="P177" s="202" t="str">
        <f>_xlfn.XLOOKUP($B177,'03-ŠCJ'!$C$12:$C$106,'03-ŠCJ'!$B$12:$B$106,"---")</f>
        <v>---</v>
      </c>
      <c r="Q177" s="204">
        <f>_xlfn.XLOOKUP($B177,'03-ŠCJ'!$C$12:$C$106,'03-ŠCJ'!$I$12:$I$106,0)</f>
        <v>0</v>
      </c>
      <c r="R177" s="217"/>
      <c r="S177" s="218"/>
      <c r="T177" s="219"/>
      <c r="U177" s="220"/>
      <c r="V177" s="217"/>
      <c r="W177" s="218"/>
      <c r="X177" s="219"/>
      <c r="Y177" s="220"/>
      <c r="Z177" s="217"/>
      <c r="AA177" s="218"/>
    </row>
    <row r="178" spans="2:27" x14ac:dyDescent="0.25">
      <c r="B178" s="209">
        <v>173</v>
      </c>
      <c r="C178" s="210"/>
      <c r="D178" s="211"/>
      <c r="E178" s="212"/>
      <c r="F178" s="213"/>
      <c r="G178" s="214"/>
      <c r="H178" s="189"/>
      <c r="I178" s="215"/>
      <c r="J178" s="216" t="e">
        <f>_xlfn.RANK.EQ(I178,$I$6:$I$306)</f>
        <v>#N/A</v>
      </c>
      <c r="K178" s="189"/>
      <c r="L178" s="202" t="str">
        <f>_xlfn.XLOOKUP($B178,'01-KMC'!$C$12:$C$106,'01-KMC'!$B$12:$B$106,"---")</f>
        <v>---</v>
      </c>
      <c r="M178" s="203" t="str">
        <f>_xlfn.XLOOKUP($B178,'01-KMC'!$C$12:$C$106,'01-KMC'!$I$12:$I$106,"0")</f>
        <v>0</v>
      </c>
      <c r="N178" s="202" t="str">
        <f>_xlfn.XLOOKUP($B178,'02-HKO'!$C$12:$C$106,'02-HKO'!$B$12:$B$106,"---")</f>
        <v>---</v>
      </c>
      <c r="O178" s="204">
        <f>_xlfn.XLOOKUP($B178,'02-HKO'!$C$12:$C$106,'02-HKO'!$I$12:$I$106,0)</f>
        <v>0</v>
      </c>
      <c r="P178" s="202" t="str">
        <f>_xlfn.XLOOKUP($B178,'03-ŠCJ'!$C$12:$C$106,'03-ŠCJ'!$B$12:$B$106,"---")</f>
        <v>---</v>
      </c>
      <c r="Q178" s="204">
        <f>_xlfn.XLOOKUP($B178,'03-ŠCJ'!$C$12:$C$106,'03-ŠCJ'!$I$12:$I$106,0)</f>
        <v>0</v>
      </c>
      <c r="R178" s="217"/>
      <c r="S178" s="218"/>
      <c r="T178" s="219"/>
      <c r="U178" s="220"/>
      <c r="V178" s="217"/>
      <c r="W178" s="218"/>
      <c r="X178" s="219"/>
      <c r="Y178" s="220"/>
      <c r="Z178" s="217"/>
      <c r="AA178" s="218"/>
    </row>
    <row r="179" spans="2:27" x14ac:dyDescent="0.25">
      <c r="B179" s="209">
        <v>174</v>
      </c>
      <c r="C179" s="210"/>
      <c r="D179" s="211"/>
      <c r="E179" s="212"/>
      <c r="F179" s="213"/>
      <c r="G179" s="214"/>
      <c r="H179" s="189"/>
      <c r="I179" s="215"/>
      <c r="J179" s="216" t="e">
        <f>_xlfn.RANK.EQ(I179,$I$6:$I$306)</f>
        <v>#N/A</v>
      </c>
      <c r="K179" s="189"/>
      <c r="L179" s="202" t="str">
        <f>_xlfn.XLOOKUP($B179,'01-KMC'!$C$12:$C$106,'01-KMC'!$B$12:$B$106,"---")</f>
        <v>---</v>
      </c>
      <c r="M179" s="203" t="str">
        <f>_xlfn.XLOOKUP($B179,'01-KMC'!$C$12:$C$106,'01-KMC'!$I$12:$I$106,"0")</f>
        <v>0</v>
      </c>
      <c r="N179" s="202" t="str">
        <f>_xlfn.XLOOKUP($B179,'02-HKO'!$C$12:$C$106,'02-HKO'!$B$12:$B$106,"---")</f>
        <v>---</v>
      </c>
      <c r="O179" s="204">
        <f>_xlfn.XLOOKUP($B179,'02-HKO'!$C$12:$C$106,'02-HKO'!$I$12:$I$106,0)</f>
        <v>0</v>
      </c>
      <c r="P179" s="202" t="str">
        <f>_xlfn.XLOOKUP($B179,'03-ŠCJ'!$C$12:$C$106,'03-ŠCJ'!$B$12:$B$106,"---")</f>
        <v>---</v>
      </c>
      <c r="Q179" s="204">
        <f>_xlfn.XLOOKUP($B179,'03-ŠCJ'!$C$12:$C$106,'03-ŠCJ'!$I$12:$I$106,0)</f>
        <v>0</v>
      </c>
      <c r="R179" s="217"/>
      <c r="S179" s="218"/>
      <c r="T179" s="219"/>
      <c r="U179" s="220"/>
      <c r="V179" s="217"/>
      <c r="W179" s="218"/>
      <c r="X179" s="219"/>
      <c r="Y179" s="220"/>
      <c r="Z179" s="217"/>
      <c r="AA179" s="218"/>
    </row>
    <row r="180" spans="2:27" x14ac:dyDescent="0.25">
      <c r="B180" s="209">
        <v>175</v>
      </c>
      <c r="C180" s="210"/>
      <c r="D180" s="211"/>
      <c r="E180" s="212"/>
      <c r="F180" s="213"/>
      <c r="G180" s="214"/>
      <c r="H180" s="189"/>
      <c r="I180" s="215"/>
      <c r="J180" s="216" t="e">
        <f>_xlfn.RANK.EQ(I180,$I$6:$I$306)</f>
        <v>#N/A</v>
      </c>
      <c r="K180" s="189"/>
      <c r="L180" s="202" t="str">
        <f>_xlfn.XLOOKUP($B180,'01-KMC'!$C$12:$C$106,'01-KMC'!$B$12:$B$106,"---")</f>
        <v>---</v>
      </c>
      <c r="M180" s="203" t="str">
        <f>_xlfn.XLOOKUP($B180,'01-KMC'!$C$12:$C$106,'01-KMC'!$I$12:$I$106,"0")</f>
        <v>0</v>
      </c>
      <c r="N180" s="202" t="str">
        <f>_xlfn.XLOOKUP($B180,'02-HKO'!$C$12:$C$106,'02-HKO'!$B$12:$B$106,"---")</f>
        <v>---</v>
      </c>
      <c r="O180" s="204">
        <f>_xlfn.XLOOKUP($B180,'02-HKO'!$C$12:$C$106,'02-HKO'!$I$12:$I$106,0)</f>
        <v>0</v>
      </c>
      <c r="P180" s="202" t="str">
        <f>_xlfn.XLOOKUP($B180,'03-ŠCJ'!$C$12:$C$106,'03-ŠCJ'!$B$12:$B$106,"---")</f>
        <v>---</v>
      </c>
      <c r="Q180" s="204">
        <f>_xlfn.XLOOKUP($B180,'03-ŠCJ'!$C$12:$C$106,'03-ŠCJ'!$I$12:$I$106,0)</f>
        <v>0</v>
      </c>
      <c r="R180" s="217"/>
      <c r="S180" s="218"/>
      <c r="T180" s="219"/>
      <c r="U180" s="220"/>
      <c r="V180" s="217"/>
      <c r="W180" s="218"/>
      <c r="X180" s="219"/>
      <c r="Y180" s="220"/>
      <c r="Z180" s="217"/>
      <c r="AA180" s="218"/>
    </row>
    <row r="181" spans="2:27" x14ac:dyDescent="0.25">
      <c r="B181" s="209">
        <v>176</v>
      </c>
      <c r="C181" s="210"/>
      <c r="D181" s="211"/>
      <c r="E181" s="212"/>
      <c r="F181" s="213"/>
      <c r="G181" s="214"/>
      <c r="H181" s="189"/>
      <c r="I181" s="215"/>
      <c r="J181" s="216" t="e">
        <f>_xlfn.RANK.EQ(I181,$I$6:$I$306)</f>
        <v>#N/A</v>
      </c>
      <c r="K181" s="189"/>
      <c r="L181" s="202" t="str">
        <f>_xlfn.XLOOKUP($B181,'01-KMC'!$C$12:$C$106,'01-KMC'!$B$12:$B$106,"---")</f>
        <v>---</v>
      </c>
      <c r="M181" s="203" t="str">
        <f>_xlfn.XLOOKUP($B181,'01-KMC'!$C$12:$C$106,'01-KMC'!$I$12:$I$106,"0")</f>
        <v>0</v>
      </c>
      <c r="N181" s="202" t="str">
        <f>_xlfn.XLOOKUP($B181,'02-HKO'!$C$12:$C$106,'02-HKO'!$B$12:$B$106,"---")</f>
        <v>---</v>
      </c>
      <c r="O181" s="204">
        <f>_xlfn.XLOOKUP($B181,'02-HKO'!$C$12:$C$106,'02-HKO'!$I$12:$I$106,0)</f>
        <v>0</v>
      </c>
      <c r="P181" s="202" t="str">
        <f>_xlfn.XLOOKUP($B181,'03-ŠCJ'!$C$12:$C$106,'03-ŠCJ'!$B$12:$B$106,"---")</f>
        <v>---</v>
      </c>
      <c r="Q181" s="204">
        <f>_xlfn.XLOOKUP($B181,'03-ŠCJ'!$C$12:$C$106,'03-ŠCJ'!$I$12:$I$106,0)</f>
        <v>0</v>
      </c>
      <c r="R181" s="217"/>
      <c r="S181" s="218"/>
      <c r="T181" s="219"/>
      <c r="U181" s="220"/>
      <c r="V181" s="217"/>
      <c r="W181" s="218"/>
      <c r="X181" s="219"/>
      <c r="Y181" s="220"/>
      <c r="Z181" s="217"/>
      <c r="AA181" s="218"/>
    </row>
    <row r="182" spans="2:27" x14ac:dyDescent="0.25">
      <c r="B182" s="209">
        <v>177</v>
      </c>
      <c r="C182" s="210"/>
      <c r="D182" s="211"/>
      <c r="E182" s="212"/>
      <c r="F182" s="213"/>
      <c r="G182" s="214"/>
      <c r="H182" s="189"/>
      <c r="I182" s="215"/>
      <c r="J182" s="216" t="e">
        <f>_xlfn.RANK.EQ(I182,$I$6:$I$306)</f>
        <v>#N/A</v>
      </c>
      <c r="K182" s="189"/>
      <c r="L182" s="202" t="str">
        <f>_xlfn.XLOOKUP($B182,'01-KMC'!$C$12:$C$106,'01-KMC'!$B$12:$B$106,"---")</f>
        <v>---</v>
      </c>
      <c r="M182" s="203" t="str">
        <f>_xlfn.XLOOKUP($B182,'01-KMC'!$C$12:$C$106,'01-KMC'!$I$12:$I$106,"0")</f>
        <v>0</v>
      </c>
      <c r="N182" s="202" t="str">
        <f>_xlfn.XLOOKUP($B182,'02-HKO'!$C$12:$C$106,'02-HKO'!$B$12:$B$106,"---")</f>
        <v>---</v>
      </c>
      <c r="O182" s="204">
        <f>_xlfn.XLOOKUP($B182,'02-HKO'!$C$12:$C$106,'02-HKO'!$I$12:$I$106,0)</f>
        <v>0</v>
      </c>
      <c r="P182" s="202" t="str">
        <f>_xlfn.XLOOKUP($B182,'03-ŠCJ'!$C$12:$C$106,'03-ŠCJ'!$B$12:$B$106,"---")</f>
        <v>---</v>
      </c>
      <c r="Q182" s="204">
        <f>_xlfn.XLOOKUP($B182,'03-ŠCJ'!$C$12:$C$106,'03-ŠCJ'!$I$12:$I$106,0)</f>
        <v>0</v>
      </c>
      <c r="R182" s="217"/>
      <c r="S182" s="218"/>
      <c r="T182" s="219"/>
      <c r="U182" s="220"/>
      <c r="V182" s="217"/>
      <c r="W182" s="218"/>
      <c r="X182" s="219"/>
      <c r="Y182" s="220"/>
      <c r="Z182" s="217"/>
      <c r="AA182" s="218"/>
    </row>
    <row r="183" spans="2:27" x14ac:dyDescent="0.25">
      <c r="B183" s="209">
        <v>178</v>
      </c>
      <c r="C183" s="210"/>
      <c r="D183" s="211"/>
      <c r="E183" s="212"/>
      <c r="F183" s="213"/>
      <c r="G183" s="214"/>
      <c r="H183" s="189"/>
      <c r="I183" s="215"/>
      <c r="J183" s="216" t="e">
        <f>_xlfn.RANK.EQ(I183,$I$6:$I$306)</f>
        <v>#N/A</v>
      </c>
      <c r="K183" s="189"/>
      <c r="L183" s="202" t="str">
        <f>_xlfn.XLOOKUP($B183,'01-KMC'!$C$12:$C$106,'01-KMC'!$B$12:$B$106,"---")</f>
        <v>---</v>
      </c>
      <c r="M183" s="203" t="str">
        <f>_xlfn.XLOOKUP($B183,'01-KMC'!$C$12:$C$106,'01-KMC'!$I$12:$I$106,"0")</f>
        <v>0</v>
      </c>
      <c r="N183" s="202" t="str">
        <f>_xlfn.XLOOKUP($B183,'02-HKO'!$C$12:$C$106,'02-HKO'!$B$12:$B$106,"---")</f>
        <v>---</v>
      </c>
      <c r="O183" s="204">
        <f>_xlfn.XLOOKUP($B183,'02-HKO'!$C$12:$C$106,'02-HKO'!$I$12:$I$106,0)</f>
        <v>0</v>
      </c>
      <c r="P183" s="202" t="str">
        <f>_xlfn.XLOOKUP($B183,'03-ŠCJ'!$C$12:$C$106,'03-ŠCJ'!$B$12:$B$106,"---")</f>
        <v>---</v>
      </c>
      <c r="Q183" s="204">
        <f>_xlfn.XLOOKUP($B183,'03-ŠCJ'!$C$12:$C$106,'03-ŠCJ'!$I$12:$I$106,0)</f>
        <v>0</v>
      </c>
      <c r="R183" s="217"/>
      <c r="S183" s="218"/>
      <c r="T183" s="219"/>
      <c r="U183" s="220"/>
      <c r="V183" s="217"/>
      <c r="W183" s="218"/>
      <c r="X183" s="219"/>
      <c r="Y183" s="220"/>
      <c r="Z183" s="217"/>
      <c r="AA183" s="218"/>
    </row>
    <row r="184" spans="2:27" x14ac:dyDescent="0.25">
      <c r="B184" s="209">
        <v>179</v>
      </c>
      <c r="C184" s="210"/>
      <c r="D184" s="211"/>
      <c r="E184" s="212"/>
      <c r="F184" s="213"/>
      <c r="G184" s="214"/>
      <c r="H184" s="189"/>
      <c r="I184" s="215"/>
      <c r="J184" s="216" t="e">
        <f>_xlfn.RANK.EQ(I184,$I$6:$I$306)</f>
        <v>#N/A</v>
      </c>
      <c r="K184" s="189"/>
      <c r="L184" s="202" t="str">
        <f>_xlfn.XLOOKUP($B184,'01-KMC'!$C$12:$C$106,'01-KMC'!$B$12:$B$106,"---")</f>
        <v>---</v>
      </c>
      <c r="M184" s="203" t="str">
        <f>_xlfn.XLOOKUP($B184,'01-KMC'!$C$12:$C$106,'01-KMC'!$I$12:$I$106,"0")</f>
        <v>0</v>
      </c>
      <c r="N184" s="202" t="str">
        <f>_xlfn.XLOOKUP($B184,'02-HKO'!$C$12:$C$106,'02-HKO'!$B$12:$B$106,"---")</f>
        <v>---</v>
      </c>
      <c r="O184" s="204">
        <f>_xlfn.XLOOKUP($B184,'02-HKO'!$C$12:$C$106,'02-HKO'!$I$12:$I$106,0)</f>
        <v>0</v>
      </c>
      <c r="P184" s="202" t="str">
        <f>_xlfn.XLOOKUP($B184,'03-ŠCJ'!$C$12:$C$106,'03-ŠCJ'!$B$12:$B$106,"---")</f>
        <v>---</v>
      </c>
      <c r="Q184" s="204">
        <f>_xlfn.XLOOKUP($B184,'03-ŠCJ'!$C$12:$C$106,'03-ŠCJ'!$I$12:$I$106,0)</f>
        <v>0</v>
      </c>
      <c r="R184" s="217"/>
      <c r="S184" s="218"/>
      <c r="T184" s="219"/>
      <c r="U184" s="220"/>
      <c r="V184" s="217"/>
      <c r="W184" s="218"/>
      <c r="X184" s="219"/>
      <c r="Y184" s="220"/>
      <c r="Z184" s="217"/>
      <c r="AA184" s="218"/>
    </row>
    <row r="185" spans="2:27" x14ac:dyDescent="0.25">
      <c r="B185" s="209">
        <v>180</v>
      </c>
      <c r="C185" s="210"/>
      <c r="D185" s="211"/>
      <c r="E185" s="212"/>
      <c r="F185" s="213"/>
      <c r="G185" s="214"/>
      <c r="H185" s="189"/>
      <c r="I185" s="215"/>
      <c r="J185" s="216" t="e">
        <f>_xlfn.RANK.EQ(I185,$I$6:$I$306)</f>
        <v>#N/A</v>
      </c>
      <c r="K185" s="189"/>
      <c r="L185" s="202" t="str">
        <f>_xlfn.XLOOKUP($B185,'01-KMC'!$C$12:$C$106,'01-KMC'!$B$12:$B$106,"---")</f>
        <v>---</v>
      </c>
      <c r="M185" s="203" t="str">
        <f>_xlfn.XLOOKUP($B185,'01-KMC'!$C$12:$C$106,'01-KMC'!$I$12:$I$106,"0")</f>
        <v>0</v>
      </c>
      <c r="N185" s="202" t="str">
        <f>_xlfn.XLOOKUP($B185,'02-HKO'!$C$12:$C$106,'02-HKO'!$B$12:$B$106,"---")</f>
        <v>---</v>
      </c>
      <c r="O185" s="204">
        <f>_xlfn.XLOOKUP($B185,'02-HKO'!$C$12:$C$106,'02-HKO'!$I$12:$I$106,0)</f>
        <v>0</v>
      </c>
      <c r="P185" s="202" t="str">
        <f>_xlfn.XLOOKUP($B185,'03-ŠCJ'!$C$12:$C$106,'03-ŠCJ'!$B$12:$B$106,"---")</f>
        <v>---</v>
      </c>
      <c r="Q185" s="204">
        <f>_xlfn.XLOOKUP($B185,'03-ŠCJ'!$C$12:$C$106,'03-ŠCJ'!$I$12:$I$106,0)</f>
        <v>0</v>
      </c>
      <c r="R185" s="217"/>
      <c r="S185" s="218"/>
      <c r="T185" s="219"/>
      <c r="U185" s="220"/>
      <c r="V185" s="217"/>
      <c r="W185" s="218"/>
      <c r="X185" s="219"/>
      <c r="Y185" s="220"/>
      <c r="Z185" s="217"/>
      <c r="AA185" s="218"/>
    </row>
    <row r="186" spans="2:27" x14ac:dyDescent="0.25">
      <c r="B186" s="209">
        <v>181</v>
      </c>
      <c r="C186" s="210"/>
      <c r="D186" s="211"/>
      <c r="E186" s="212"/>
      <c r="F186" s="213"/>
      <c r="G186" s="214"/>
      <c r="H186" s="189"/>
      <c r="I186" s="215"/>
      <c r="J186" s="216" t="e">
        <f>_xlfn.RANK.EQ(I186,$I$6:$I$306)</f>
        <v>#N/A</v>
      </c>
      <c r="K186" s="189"/>
      <c r="L186" s="202" t="str">
        <f>_xlfn.XLOOKUP($B186,'01-KMC'!$C$12:$C$106,'01-KMC'!$B$12:$B$106,"---")</f>
        <v>---</v>
      </c>
      <c r="M186" s="203" t="str">
        <f>_xlfn.XLOOKUP($B186,'01-KMC'!$C$12:$C$106,'01-KMC'!$I$12:$I$106,"0")</f>
        <v>0</v>
      </c>
      <c r="N186" s="202" t="str">
        <f>_xlfn.XLOOKUP($B186,'02-HKO'!$C$12:$C$106,'02-HKO'!$B$12:$B$106,"---")</f>
        <v>---</v>
      </c>
      <c r="O186" s="204">
        <f>_xlfn.XLOOKUP($B186,'02-HKO'!$C$12:$C$106,'02-HKO'!$I$12:$I$106,0)</f>
        <v>0</v>
      </c>
      <c r="P186" s="202" t="str">
        <f>_xlfn.XLOOKUP($B186,'03-ŠCJ'!$C$12:$C$106,'03-ŠCJ'!$B$12:$B$106,"---")</f>
        <v>---</v>
      </c>
      <c r="Q186" s="204">
        <f>_xlfn.XLOOKUP($B186,'03-ŠCJ'!$C$12:$C$106,'03-ŠCJ'!$I$12:$I$106,0)</f>
        <v>0</v>
      </c>
      <c r="R186" s="217"/>
      <c r="S186" s="218"/>
      <c r="T186" s="219"/>
      <c r="U186" s="220"/>
      <c r="V186" s="217"/>
      <c r="W186" s="218"/>
      <c r="X186" s="219"/>
      <c r="Y186" s="220"/>
      <c r="Z186" s="217"/>
      <c r="AA186" s="218"/>
    </row>
    <row r="187" spans="2:27" x14ac:dyDescent="0.25">
      <c r="B187" s="209">
        <v>182</v>
      </c>
      <c r="C187" s="210"/>
      <c r="D187" s="211"/>
      <c r="E187" s="212"/>
      <c r="F187" s="213"/>
      <c r="G187" s="214"/>
      <c r="H187" s="189"/>
      <c r="I187" s="215"/>
      <c r="J187" s="216" t="e">
        <f>_xlfn.RANK.EQ(I187,$I$6:$I$306)</f>
        <v>#N/A</v>
      </c>
      <c r="K187" s="189"/>
      <c r="L187" s="202" t="str">
        <f>_xlfn.XLOOKUP($B187,'01-KMC'!$C$12:$C$106,'01-KMC'!$B$12:$B$106,"---")</f>
        <v>---</v>
      </c>
      <c r="M187" s="203" t="str">
        <f>_xlfn.XLOOKUP($B187,'01-KMC'!$C$12:$C$106,'01-KMC'!$I$12:$I$106,"0")</f>
        <v>0</v>
      </c>
      <c r="N187" s="202" t="str">
        <f>_xlfn.XLOOKUP($B187,'02-HKO'!$C$12:$C$106,'02-HKO'!$B$12:$B$106,"---")</f>
        <v>---</v>
      </c>
      <c r="O187" s="204">
        <f>_xlfn.XLOOKUP($B187,'02-HKO'!$C$12:$C$106,'02-HKO'!$I$12:$I$106,0)</f>
        <v>0</v>
      </c>
      <c r="P187" s="202" t="str">
        <f>_xlfn.XLOOKUP($B187,'03-ŠCJ'!$C$12:$C$106,'03-ŠCJ'!$B$12:$B$106,"---")</f>
        <v>---</v>
      </c>
      <c r="Q187" s="204">
        <f>_xlfn.XLOOKUP($B187,'03-ŠCJ'!$C$12:$C$106,'03-ŠCJ'!$I$12:$I$106,0)</f>
        <v>0</v>
      </c>
      <c r="R187" s="217"/>
      <c r="S187" s="218"/>
      <c r="T187" s="219"/>
      <c r="U187" s="220"/>
      <c r="V187" s="217"/>
      <c r="W187" s="218"/>
      <c r="X187" s="219"/>
      <c r="Y187" s="220"/>
      <c r="Z187" s="217"/>
      <c r="AA187" s="218"/>
    </row>
    <row r="188" spans="2:27" x14ac:dyDescent="0.25">
      <c r="B188" s="209">
        <v>183</v>
      </c>
      <c r="C188" s="210"/>
      <c r="D188" s="211"/>
      <c r="E188" s="212"/>
      <c r="F188" s="213"/>
      <c r="G188" s="214"/>
      <c r="H188" s="189"/>
      <c r="I188" s="215"/>
      <c r="J188" s="216" t="e">
        <f>_xlfn.RANK.EQ(I188,$I$6:$I$306)</f>
        <v>#N/A</v>
      </c>
      <c r="K188" s="189"/>
      <c r="L188" s="202" t="str">
        <f>_xlfn.XLOOKUP($B188,'01-KMC'!$C$12:$C$106,'01-KMC'!$B$12:$B$106,"---")</f>
        <v>---</v>
      </c>
      <c r="M188" s="203" t="str">
        <f>_xlfn.XLOOKUP($B188,'01-KMC'!$C$12:$C$106,'01-KMC'!$I$12:$I$106,"0")</f>
        <v>0</v>
      </c>
      <c r="N188" s="202" t="str">
        <f>_xlfn.XLOOKUP($B188,'02-HKO'!$C$12:$C$106,'02-HKO'!$B$12:$B$106,"---")</f>
        <v>---</v>
      </c>
      <c r="O188" s="204">
        <f>_xlfn.XLOOKUP($B188,'02-HKO'!$C$12:$C$106,'02-HKO'!$I$12:$I$106,0)</f>
        <v>0</v>
      </c>
      <c r="P188" s="202" t="str">
        <f>_xlfn.XLOOKUP($B188,'03-ŠCJ'!$C$12:$C$106,'03-ŠCJ'!$B$12:$B$106,"---")</f>
        <v>---</v>
      </c>
      <c r="Q188" s="204">
        <f>_xlfn.XLOOKUP($B188,'03-ŠCJ'!$C$12:$C$106,'03-ŠCJ'!$I$12:$I$106,0)</f>
        <v>0</v>
      </c>
      <c r="R188" s="217"/>
      <c r="S188" s="218"/>
      <c r="T188" s="219"/>
      <c r="U188" s="220"/>
      <c r="V188" s="217"/>
      <c r="W188" s="218"/>
      <c r="X188" s="219"/>
      <c r="Y188" s="220"/>
      <c r="Z188" s="217"/>
      <c r="AA188" s="218"/>
    </row>
    <row r="189" spans="2:27" x14ac:dyDescent="0.25">
      <c r="B189" s="209">
        <v>184</v>
      </c>
      <c r="C189" s="210"/>
      <c r="D189" s="211"/>
      <c r="E189" s="212"/>
      <c r="F189" s="213"/>
      <c r="G189" s="214"/>
      <c r="H189" s="189"/>
      <c r="I189" s="215"/>
      <c r="J189" s="216" t="e">
        <f>_xlfn.RANK.EQ(I189,$I$6:$I$306)</f>
        <v>#N/A</v>
      </c>
      <c r="K189" s="189"/>
      <c r="L189" s="202" t="str">
        <f>_xlfn.XLOOKUP($B189,'01-KMC'!$C$12:$C$106,'01-KMC'!$B$12:$B$106,"---")</f>
        <v>---</v>
      </c>
      <c r="M189" s="203" t="str">
        <f>_xlfn.XLOOKUP($B189,'01-KMC'!$C$12:$C$106,'01-KMC'!$I$12:$I$106,"0")</f>
        <v>0</v>
      </c>
      <c r="N189" s="202" t="str">
        <f>_xlfn.XLOOKUP($B189,'02-HKO'!$C$12:$C$106,'02-HKO'!$B$12:$B$106,"---")</f>
        <v>---</v>
      </c>
      <c r="O189" s="204">
        <f>_xlfn.XLOOKUP($B189,'02-HKO'!$C$12:$C$106,'02-HKO'!$I$12:$I$106,0)</f>
        <v>0</v>
      </c>
      <c r="P189" s="202" t="str">
        <f>_xlfn.XLOOKUP($B189,'03-ŠCJ'!$C$12:$C$106,'03-ŠCJ'!$B$12:$B$106,"---")</f>
        <v>---</v>
      </c>
      <c r="Q189" s="204">
        <f>_xlfn.XLOOKUP($B189,'03-ŠCJ'!$C$12:$C$106,'03-ŠCJ'!$I$12:$I$106,0)</f>
        <v>0</v>
      </c>
      <c r="R189" s="217"/>
      <c r="S189" s="218"/>
      <c r="T189" s="219"/>
      <c r="U189" s="220"/>
      <c r="V189" s="217"/>
      <c r="W189" s="218"/>
      <c r="X189" s="219"/>
      <c r="Y189" s="220"/>
      <c r="Z189" s="217"/>
      <c r="AA189" s="218"/>
    </row>
    <row r="190" spans="2:27" x14ac:dyDescent="0.25">
      <c r="B190" s="209">
        <v>185</v>
      </c>
      <c r="C190" s="210"/>
      <c r="D190" s="211"/>
      <c r="E190" s="212"/>
      <c r="F190" s="213"/>
      <c r="G190" s="214"/>
      <c r="H190" s="189"/>
      <c r="I190" s="215"/>
      <c r="J190" s="216" t="e">
        <f>_xlfn.RANK.EQ(I190,$I$6:$I$306)</f>
        <v>#N/A</v>
      </c>
      <c r="K190" s="189"/>
      <c r="L190" s="202" t="str">
        <f>_xlfn.XLOOKUP($B190,'01-KMC'!$C$12:$C$106,'01-KMC'!$B$12:$B$106,"---")</f>
        <v>---</v>
      </c>
      <c r="M190" s="203" t="str">
        <f>_xlfn.XLOOKUP($B190,'01-KMC'!$C$12:$C$106,'01-KMC'!$I$12:$I$106,"0")</f>
        <v>0</v>
      </c>
      <c r="N190" s="202" t="str">
        <f>_xlfn.XLOOKUP($B190,'02-HKO'!$C$12:$C$106,'02-HKO'!$B$12:$B$106,"---")</f>
        <v>---</v>
      </c>
      <c r="O190" s="204">
        <f>_xlfn.XLOOKUP($B190,'02-HKO'!$C$12:$C$106,'02-HKO'!$I$12:$I$106,0)</f>
        <v>0</v>
      </c>
      <c r="P190" s="202" t="str">
        <f>_xlfn.XLOOKUP($B190,'03-ŠCJ'!$C$12:$C$106,'03-ŠCJ'!$B$12:$B$106,"---")</f>
        <v>---</v>
      </c>
      <c r="Q190" s="204">
        <f>_xlfn.XLOOKUP($B190,'03-ŠCJ'!$C$12:$C$106,'03-ŠCJ'!$I$12:$I$106,0)</f>
        <v>0</v>
      </c>
      <c r="R190" s="217"/>
      <c r="S190" s="218"/>
      <c r="T190" s="219"/>
      <c r="U190" s="220"/>
      <c r="V190" s="217"/>
      <c r="W190" s="218"/>
      <c r="X190" s="219"/>
      <c r="Y190" s="220"/>
      <c r="Z190" s="217"/>
      <c r="AA190" s="218"/>
    </row>
    <row r="191" spans="2:27" x14ac:dyDescent="0.25">
      <c r="B191" s="209">
        <v>186</v>
      </c>
      <c r="C191" s="210"/>
      <c r="D191" s="211"/>
      <c r="E191" s="212"/>
      <c r="F191" s="213"/>
      <c r="G191" s="214"/>
      <c r="H191" s="189"/>
      <c r="I191" s="215"/>
      <c r="J191" s="216" t="e">
        <f>_xlfn.RANK.EQ(I191,$I$6:$I$306)</f>
        <v>#N/A</v>
      </c>
      <c r="K191" s="189"/>
      <c r="L191" s="202" t="str">
        <f>_xlfn.XLOOKUP($B191,'01-KMC'!$C$12:$C$106,'01-KMC'!$B$12:$B$106,"---")</f>
        <v>---</v>
      </c>
      <c r="M191" s="203" t="str">
        <f>_xlfn.XLOOKUP($B191,'01-KMC'!$C$12:$C$106,'01-KMC'!$I$12:$I$106,"0")</f>
        <v>0</v>
      </c>
      <c r="N191" s="202" t="str">
        <f>_xlfn.XLOOKUP($B191,'02-HKO'!$C$12:$C$106,'02-HKO'!$B$12:$B$106,"---")</f>
        <v>---</v>
      </c>
      <c r="O191" s="204">
        <f>_xlfn.XLOOKUP($B191,'02-HKO'!$C$12:$C$106,'02-HKO'!$I$12:$I$106,0)</f>
        <v>0</v>
      </c>
      <c r="P191" s="202" t="str">
        <f>_xlfn.XLOOKUP($B191,'03-ŠCJ'!$C$12:$C$106,'03-ŠCJ'!$B$12:$B$106,"---")</f>
        <v>---</v>
      </c>
      <c r="Q191" s="204">
        <f>_xlfn.XLOOKUP($B191,'03-ŠCJ'!$C$12:$C$106,'03-ŠCJ'!$I$12:$I$106,0)</f>
        <v>0</v>
      </c>
      <c r="R191" s="217"/>
      <c r="S191" s="218"/>
      <c r="T191" s="219"/>
      <c r="U191" s="220"/>
      <c r="V191" s="217"/>
      <c r="W191" s="218"/>
      <c r="X191" s="219"/>
      <c r="Y191" s="220"/>
      <c r="Z191" s="217"/>
      <c r="AA191" s="218"/>
    </row>
    <row r="192" spans="2:27" x14ac:dyDescent="0.25">
      <c r="B192" s="209">
        <v>187</v>
      </c>
      <c r="C192" s="210"/>
      <c r="D192" s="211"/>
      <c r="E192" s="212"/>
      <c r="F192" s="213"/>
      <c r="G192" s="214"/>
      <c r="H192" s="189"/>
      <c r="I192" s="215"/>
      <c r="J192" s="216" t="e">
        <f>_xlfn.RANK.EQ(I192,$I$6:$I$306)</f>
        <v>#N/A</v>
      </c>
      <c r="K192" s="189"/>
      <c r="L192" s="202" t="str">
        <f>_xlfn.XLOOKUP($B192,'01-KMC'!$C$12:$C$106,'01-KMC'!$B$12:$B$106,"---")</f>
        <v>---</v>
      </c>
      <c r="M192" s="203" t="str">
        <f>_xlfn.XLOOKUP($B192,'01-KMC'!$C$12:$C$106,'01-KMC'!$I$12:$I$106,"0")</f>
        <v>0</v>
      </c>
      <c r="N192" s="202" t="str">
        <f>_xlfn.XLOOKUP($B192,'02-HKO'!$C$12:$C$106,'02-HKO'!$B$12:$B$106,"---")</f>
        <v>---</v>
      </c>
      <c r="O192" s="204">
        <f>_xlfn.XLOOKUP($B192,'02-HKO'!$C$12:$C$106,'02-HKO'!$I$12:$I$106,0)</f>
        <v>0</v>
      </c>
      <c r="P192" s="202" t="str">
        <f>_xlfn.XLOOKUP($B192,'03-ŠCJ'!$C$12:$C$106,'03-ŠCJ'!$B$12:$B$106,"---")</f>
        <v>---</v>
      </c>
      <c r="Q192" s="204">
        <f>_xlfn.XLOOKUP($B192,'03-ŠCJ'!$C$12:$C$106,'03-ŠCJ'!$I$12:$I$106,0)</f>
        <v>0</v>
      </c>
      <c r="R192" s="217"/>
      <c r="S192" s="218"/>
      <c r="T192" s="219"/>
      <c r="U192" s="220"/>
      <c r="V192" s="217"/>
      <c r="W192" s="218"/>
      <c r="X192" s="219"/>
      <c r="Y192" s="220"/>
      <c r="Z192" s="217"/>
      <c r="AA192" s="218"/>
    </row>
    <row r="193" spans="2:27" x14ac:dyDescent="0.25">
      <c r="B193" s="209">
        <v>188</v>
      </c>
      <c r="C193" s="210"/>
      <c r="D193" s="211"/>
      <c r="E193" s="212"/>
      <c r="F193" s="213"/>
      <c r="G193" s="214"/>
      <c r="H193" s="189"/>
      <c r="I193" s="215"/>
      <c r="J193" s="216" t="e">
        <f>_xlfn.RANK.EQ(I193,$I$6:$I$306)</f>
        <v>#N/A</v>
      </c>
      <c r="K193" s="189"/>
      <c r="L193" s="202" t="str">
        <f>_xlfn.XLOOKUP($B193,'01-KMC'!$C$12:$C$106,'01-KMC'!$B$12:$B$106,"---")</f>
        <v>---</v>
      </c>
      <c r="M193" s="203" t="str">
        <f>_xlfn.XLOOKUP($B193,'01-KMC'!$C$12:$C$106,'01-KMC'!$I$12:$I$106,"0")</f>
        <v>0</v>
      </c>
      <c r="N193" s="202" t="str">
        <f>_xlfn.XLOOKUP($B193,'02-HKO'!$C$12:$C$106,'02-HKO'!$B$12:$B$106,"---")</f>
        <v>---</v>
      </c>
      <c r="O193" s="204">
        <f>_xlfn.XLOOKUP($B193,'02-HKO'!$C$12:$C$106,'02-HKO'!$I$12:$I$106,0)</f>
        <v>0</v>
      </c>
      <c r="P193" s="202" t="str">
        <f>_xlfn.XLOOKUP($B193,'03-ŠCJ'!$C$12:$C$106,'03-ŠCJ'!$B$12:$B$106,"---")</f>
        <v>---</v>
      </c>
      <c r="Q193" s="204">
        <f>_xlfn.XLOOKUP($B193,'03-ŠCJ'!$C$12:$C$106,'03-ŠCJ'!$I$12:$I$106,0)</f>
        <v>0</v>
      </c>
      <c r="R193" s="217"/>
      <c r="S193" s="218"/>
      <c r="T193" s="219"/>
      <c r="U193" s="220"/>
      <c r="V193" s="217"/>
      <c r="W193" s="218"/>
      <c r="X193" s="219"/>
      <c r="Y193" s="220"/>
      <c r="Z193" s="217"/>
      <c r="AA193" s="218"/>
    </row>
    <row r="194" spans="2:27" x14ac:dyDescent="0.25">
      <c r="B194" s="209">
        <v>189</v>
      </c>
      <c r="C194" s="210"/>
      <c r="D194" s="211"/>
      <c r="E194" s="212"/>
      <c r="F194" s="213"/>
      <c r="G194" s="214"/>
      <c r="H194" s="189"/>
      <c r="I194" s="215"/>
      <c r="J194" s="216" t="e">
        <f>_xlfn.RANK.EQ(I194,$I$6:$I$306)</f>
        <v>#N/A</v>
      </c>
      <c r="K194" s="189"/>
      <c r="L194" s="202" t="str">
        <f>_xlfn.XLOOKUP($B194,'01-KMC'!$C$12:$C$106,'01-KMC'!$B$12:$B$106,"---")</f>
        <v>---</v>
      </c>
      <c r="M194" s="203" t="str">
        <f>_xlfn.XLOOKUP($B194,'01-KMC'!$C$12:$C$106,'01-KMC'!$I$12:$I$106,"0")</f>
        <v>0</v>
      </c>
      <c r="N194" s="202" t="str">
        <f>_xlfn.XLOOKUP($B194,'02-HKO'!$C$12:$C$106,'02-HKO'!$B$12:$B$106,"---")</f>
        <v>---</v>
      </c>
      <c r="O194" s="204">
        <f>_xlfn.XLOOKUP($B194,'02-HKO'!$C$12:$C$106,'02-HKO'!$I$12:$I$106,0)</f>
        <v>0</v>
      </c>
      <c r="P194" s="202" t="str">
        <f>_xlfn.XLOOKUP($B194,'03-ŠCJ'!$C$12:$C$106,'03-ŠCJ'!$B$12:$B$106,"---")</f>
        <v>---</v>
      </c>
      <c r="Q194" s="204">
        <f>_xlfn.XLOOKUP($B194,'03-ŠCJ'!$C$12:$C$106,'03-ŠCJ'!$I$12:$I$106,0)</f>
        <v>0</v>
      </c>
      <c r="R194" s="217"/>
      <c r="S194" s="218"/>
      <c r="T194" s="219"/>
      <c r="U194" s="220"/>
      <c r="V194" s="217"/>
      <c r="W194" s="218"/>
      <c r="X194" s="219"/>
      <c r="Y194" s="220"/>
      <c r="Z194" s="217"/>
      <c r="AA194" s="218"/>
    </row>
    <row r="195" spans="2:27" x14ac:dyDescent="0.25">
      <c r="B195" s="209">
        <v>190</v>
      </c>
      <c r="C195" s="210"/>
      <c r="D195" s="211"/>
      <c r="E195" s="212"/>
      <c r="F195" s="213"/>
      <c r="G195" s="214"/>
      <c r="H195" s="189"/>
      <c r="I195" s="215"/>
      <c r="J195" s="216" t="e">
        <f>_xlfn.RANK.EQ(I195,$I$6:$I$306)</f>
        <v>#N/A</v>
      </c>
      <c r="K195" s="189"/>
      <c r="L195" s="202" t="str">
        <f>_xlfn.XLOOKUP($B195,'01-KMC'!$C$12:$C$106,'01-KMC'!$B$12:$B$106,"---")</f>
        <v>---</v>
      </c>
      <c r="M195" s="203" t="str">
        <f>_xlfn.XLOOKUP($B195,'01-KMC'!$C$12:$C$106,'01-KMC'!$I$12:$I$106,"0")</f>
        <v>0</v>
      </c>
      <c r="N195" s="202" t="str">
        <f>_xlfn.XLOOKUP($B195,'02-HKO'!$C$12:$C$106,'02-HKO'!$B$12:$B$106,"---")</f>
        <v>---</v>
      </c>
      <c r="O195" s="204">
        <f>_xlfn.XLOOKUP($B195,'02-HKO'!$C$12:$C$106,'02-HKO'!$I$12:$I$106,0)</f>
        <v>0</v>
      </c>
      <c r="P195" s="202" t="str">
        <f>_xlfn.XLOOKUP($B195,'03-ŠCJ'!$C$12:$C$106,'03-ŠCJ'!$B$12:$B$106,"---")</f>
        <v>---</v>
      </c>
      <c r="Q195" s="204">
        <f>_xlfn.XLOOKUP($B195,'03-ŠCJ'!$C$12:$C$106,'03-ŠCJ'!$I$12:$I$106,0)</f>
        <v>0</v>
      </c>
      <c r="R195" s="217"/>
      <c r="S195" s="218"/>
      <c r="T195" s="219"/>
      <c r="U195" s="220"/>
      <c r="V195" s="217"/>
      <c r="W195" s="218"/>
      <c r="X195" s="219"/>
      <c r="Y195" s="220"/>
      <c r="Z195" s="217"/>
      <c r="AA195" s="218"/>
    </row>
    <row r="196" spans="2:27" x14ac:dyDescent="0.25">
      <c r="B196" s="209">
        <v>191</v>
      </c>
      <c r="C196" s="210"/>
      <c r="D196" s="211"/>
      <c r="E196" s="212"/>
      <c r="F196" s="213"/>
      <c r="G196" s="214"/>
      <c r="H196" s="189"/>
      <c r="I196" s="215"/>
      <c r="J196" s="216" t="e">
        <f>_xlfn.RANK.EQ(I196,$I$6:$I$306)</f>
        <v>#N/A</v>
      </c>
      <c r="K196" s="189"/>
      <c r="L196" s="202" t="str">
        <f>_xlfn.XLOOKUP($B196,'01-KMC'!$C$12:$C$106,'01-KMC'!$B$12:$B$106,"---")</f>
        <v>---</v>
      </c>
      <c r="M196" s="203" t="str">
        <f>_xlfn.XLOOKUP($B196,'01-KMC'!$C$12:$C$106,'01-KMC'!$I$12:$I$106,"0")</f>
        <v>0</v>
      </c>
      <c r="N196" s="202" t="str">
        <f>_xlfn.XLOOKUP($B196,'02-HKO'!$C$12:$C$106,'02-HKO'!$B$12:$B$106,"---")</f>
        <v>---</v>
      </c>
      <c r="O196" s="204">
        <f>_xlfn.XLOOKUP($B196,'02-HKO'!$C$12:$C$106,'02-HKO'!$I$12:$I$106,0)</f>
        <v>0</v>
      </c>
      <c r="P196" s="202" t="str">
        <f>_xlfn.XLOOKUP($B196,'03-ŠCJ'!$C$12:$C$106,'03-ŠCJ'!$B$12:$B$106,"---")</f>
        <v>---</v>
      </c>
      <c r="Q196" s="204">
        <f>_xlfn.XLOOKUP($B196,'03-ŠCJ'!$C$12:$C$106,'03-ŠCJ'!$I$12:$I$106,0)</f>
        <v>0</v>
      </c>
      <c r="R196" s="217"/>
      <c r="S196" s="218"/>
      <c r="T196" s="219"/>
      <c r="U196" s="220"/>
      <c r="V196" s="217"/>
      <c r="W196" s="218"/>
      <c r="X196" s="219"/>
      <c r="Y196" s="220"/>
      <c r="Z196" s="217"/>
      <c r="AA196" s="218"/>
    </row>
    <row r="197" spans="2:27" x14ac:dyDescent="0.25">
      <c r="B197" s="209">
        <v>192</v>
      </c>
      <c r="C197" s="210"/>
      <c r="D197" s="211"/>
      <c r="E197" s="212"/>
      <c r="F197" s="213"/>
      <c r="G197" s="214"/>
      <c r="H197" s="189"/>
      <c r="I197" s="215"/>
      <c r="J197" s="216" t="e">
        <f>_xlfn.RANK.EQ(I197,$I$6:$I$306)</f>
        <v>#N/A</v>
      </c>
      <c r="K197" s="189"/>
      <c r="L197" s="202" t="str">
        <f>_xlfn.XLOOKUP($B197,'01-KMC'!$C$12:$C$106,'01-KMC'!$B$12:$B$106,"---")</f>
        <v>---</v>
      </c>
      <c r="M197" s="203" t="str">
        <f>_xlfn.XLOOKUP($B197,'01-KMC'!$C$12:$C$106,'01-KMC'!$I$12:$I$106,"0")</f>
        <v>0</v>
      </c>
      <c r="N197" s="202" t="str">
        <f>_xlfn.XLOOKUP($B197,'02-HKO'!$C$12:$C$106,'02-HKO'!$B$12:$B$106,"---")</f>
        <v>---</v>
      </c>
      <c r="O197" s="204">
        <f>_xlfn.XLOOKUP($B197,'02-HKO'!$C$12:$C$106,'02-HKO'!$I$12:$I$106,0)</f>
        <v>0</v>
      </c>
      <c r="P197" s="202" t="str">
        <f>_xlfn.XLOOKUP($B197,'03-ŠCJ'!$C$12:$C$106,'03-ŠCJ'!$B$12:$B$106,"---")</f>
        <v>---</v>
      </c>
      <c r="Q197" s="204">
        <f>_xlfn.XLOOKUP($B197,'03-ŠCJ'!$C$12:$C$106,'03-ŠCJ'!$I$12:$I$106,0)</f>
        <v>0</v>
      </c>
      <c r="R197" s="217"/>
      <c r="S197" s="218"/>
      <c r="T197" s="219"/>
      <c r="U197" s="220"/>
      <c r="V197" s="217"/>
      <c r="W197" s="218"/>
      <c r="X197" s="219"/>
      <c r="Y197" s="220"/>
      <c r="Z197" s="217"/>
      <c r="AA197" s="218"/>
    </row>
    <row r="198" spans="2:27" x14ac:dyDescent="0.25">
      <c r="B198" s="209">
        <v>193</v>
      </c>
      <c r="C198" s="210"/>
      <c r="D198" s="211"/>
      <c r="E198" s="212"/>
      <c r="F198" s="213"/>
      <c r="G198" s="214"/>
      <c r="H198" s="189"/>
      <c r="I198" s="215"/>
      <c r="J198" s="216" t="e">
        <f>_xlfn.RANK.EQ(I198,$I$6:$I$306)</f>
        <v>#N/A</v>
      </c>
      <c r="K198" s="189"/>
      <c r="L198" s="202" t="str">
        <f>_xlfn.XLOOKUP($B198,'01-KMC'!$C$12:$C$106,'01-KMC'!$B$12:$B$106,"---")</f>
        <v>---</v>
      </c>
      <c r="M198" s="203" t="str">
        <f>_xlfn.XLOOKUP($B198,'01-KMC'!$C$12:$C$106,'01-KMC'!$I$12:$I$106,"0")</f>
        <v>0</v>
      </c>
      <c r="N198" s="202" t="str">
        <f>_xlfn.XLOOKUP($B198,'02-HKO'!$C$12:$C$106,'02-HKO'!$B$12:$B$106,"---")</f>
        <v>---</v>
      </c>
      <c r="O198" s="204">
        <f>_xlfn.XLOOKUP($B198,'02-HKO'!$C$12:$C$106,'02-HKO'!$I$12:$I$106,0)</f>
        <v>0</v>
      </c>
      <c r="P198" s="202" t="str">
        <f>_xlfn.XLOOKUP($B198,'03-ŠCJ'!$C$12:$C$106,'03-ŠCJ'!$B$12:$B$106,"---")</f>
        <v>---</v>
      </c>
      <c r="Q198" s="204">
        <f>_xlfn.XLOOKUP($B198,'03-ŠCJ'!$C$12:$C$106,'03-ŠCJ'!$I$12:$I$106,0)</f>
        <v>0</v>
      </c>
      <c r="R198" s="217"/>
      <c r="S198" s="218"/>
      <c r="T198" s="219"/>
      <c r="U198" s="220"/>
      <c r="V198" s="217"/>
      <c r="W198" s="218"/>
      <c r="X198" s="219"/>
      <c r="Y198" s="220"/>
      <c r="Z198" s="217"/>
      <c r="AA198" s="218"/>
    </row>
    <row r="199" spans="2:27" x14ac:dyDescent="0.25">
      <c r="B199" s="209">
        <v>194</v>
      </c>
      <c r="C199" s="210"/>
      <c r="D199" s="211"/>
      <c r="E199" s="212"/>
      <c r="F199" s="213"/>
      <c r="G199" s="214"/>
      <c r="H199" s="189"/>
      <c r="I199" s="215"/>
      <c r="J199" s="216" t="e">
        <f>_xlfn.RANK.EQ(I199,$I$6:$I$306)</f>
        <v>#N/A</v>
      </c>
      <c r="K199" s="189"/>
      <c r="L199" s="202" t="str">
        <f>_xlfn.XLOOKUP($B199,'01-KMC'!$C$12:$C$106,'01-KMC'!$B$12:$B$106,"---")</f>
        <v>---</v>
      </c>
      <c r="M199" s="203" t="str">
        <f>_xlfn.XLOOKUP($B199,'01-KMC'!$C$12:$C$106,'01-KMC'!$I$12:$I$106,"0")</f>
        <v>0</v>
      </c>
      <c r="N199" s="202" t="str">
        <f>_xlfn.XLOOKUP($B199,'02-HKO'!$C$12:$C$106,'02-HKO'!$B$12:$B$106,"---")</f>
        <v>---</v>
      </c>
      <c r="O199" s="204">
        <f>_xlfn.XLOOKUP($B199,'02-HKO'!$C$12:$C$106,'02-HKO'!$I$12:$I$106,0)</f>
        <v>0</v>
      </c>
      <c r="P199" s="202" t="str">
        <f>_xlfn.XLOOKUP($B199,'03-ŠCJ'!$C$12:$C$106,'03-ŠCJ'!$B$12:$B$106,"---")</f>
        <v>---</v>
      </c>
      <c r="Q199" s="204">
        <f>_xlfn.XLOOKUP($B199,'03-ŠCJ'!$C$12:$C$106,'03-ŠCJ'!$I$12:$I$106,0)</f>
        <v>0</v>
      </c>
      <c r="R199" s="217"/>
      <c r="S199" s="218"/>
      <c r="T199" s="219"/>
      <c r="U199" s="220"/>
      <c r="V199" s="217"/>
      <c r="W199" s="218"/>
      <c r="X199" s="219"/>
      <c r="Y199" s="220"/>
      <c r="Z199" s="217"/>
      <c r="AA199" s="218"/>
    </row>
    <row r="200" spans="2:27" x14ac:dyDescent="0.25">
      <c r="B200" s="209">
        <v>195</v>
      </c>
      <c r="C200" s="210"/>
      <c r="D200" s="211"/>
      <c r="E200" s="212"/>
      <c r="F200" s="213"/>
      <c r="G200" s="214"/>
      <c r="H200" s="189"/>
      <c r="I200" s="215"/>
      <c r="J200" s="216" t="e">
        <f>_xlfn.RANK.EQ(I200,$I$6:$I$306)</f>
        <v>#N/A</v>
      </c>
      <c r="K200" s="189"/>
      <c r="L200" s="202" t="str">
        <f>_xlfn.XLOOKUP($B200,'01-KMC'!$C$12:$C$106,'01-KMC'!$B$12:$B$106,"---")</f>
        <v>---</v>
      </c>
      <c r="M200" s="203" t="str">
        <f>_xlfn.XLOOKUP($B200,'01-KMC'!$C$12:$C$106,'01-KMC'!$I$12:$I$106,"0")</f>
        <v>0</v>
      </c>
      <c r="N200" s="202" t="str">
        <f>_xlfn.XLOOKUP($B200,'02-HKO'!$C$12:$C$106,'02-HKO'!$B$12:$B$106,"---")</f>
        <v>---</v>
      </c>
      <c r="O200" s="204">
        <f>_xlfn.XLOOKUP($B200,'02-HKO'!$C$12:$C$106,'02-HKO'!$I$12:$I$106,0)</f>
        <v>0</v>
      </c>
      <c r="P200" s="202" t="str">
        <f>_xlfn.XLOOKUP($B200,'03-ŠCJ'!$C$12:$C$106,'03-ŠCJ'!$B$12:$B$106,"---")</f>
        <v>---</v>
      </c>
      <c r="Q200" s="204">
        <f>_xlfn.XLOOKUP($B200,'03-ŠCJ'!$C$12:$C$106,'03-ŠCJ'!$I$12:$I$106,0)</f>
        <v>0</v>
      </c>
      <c r="R200" s="217"/>
      <c r="S200" s="218"/>
      <c r="T200" s="219"/>
      <c r="U200" s="220"/>
      <c r="V200" s="217"/>
      <c r="W200" s="218"/>
      <c r="X200" s="219"/>
      <c r="Y200" s="220"/>
      <c r="Z200" s="217"/>
      <c r="AA200" s="218"/>
    </row>
    <row r="201" spans="2:27" x14ac:dyDescent="0.25">
      <c r="B201" s="209">
        <v>196</v>
      </c>
      <c r="C201" s="210"/>
      <c r="D201" s="211"/>
      <c r="E201" s="212"/>
      <c r="F201" s="213"/>
      <c r="G201" s="214"/>
      <c r="H201" s="189"/>
      <c r="I201" s="215"/>
      <c r="J201" s="216" t="e">
        <f>_xlfn.RANK.EQ(I201,$I$6:$I$306)</f>
        <v>#N/A</v>
      </c>
      <c r="K201" s="189"/>
      <c r="L201" s="202" t="str">
        <f>_xlfn.XLOOKUP($B201,'01-KMC'!$C$12:$C$106,'01-KMC'!$B$12:$B$106,"---")</f>
        <v>---</v>
      </c>
      <c r="M201" s="203" t="str">
        <f>_xlfn.XLOOKUP($B201,'01-KMC'!$C$12:$C$106,'01-KMC'!$I$12:$I$106,"0")</f>
        <v>0</v>
      </c>
      <c r="N201" s="202" t="str">
        <f>_xlfn.XLOOKUP($B201,'02-HKO'!$C$12:$C$106,'02-HKO'!$B$12:$B$106,"---")</f>
        <v>---</v>
      </c>
      <c r="O201" s="204">
        <f>_xlfn.XLOOKUP($B201,'02-HKO'!$C$12:$C$106,'02-HKO'!$I$12:$I$106,0)</f>
        <v>0</v>
      </c>
      <c r="P201" s="202" t="str">
        <f>_xlfn.XLOOKUP($B201,'03-ŠCJ'!$C$12:$C$106,'03-ŠCJ'!$B$12:$B$106,"---")</f>
        <v>---</v>
      </c>
      <c r="Q201" s="204">
        <f>_xlfn.XLOOKUP($B201,'03-ŠCJ'!$C$12:$C$106,'03-ŠCJ'!$I$12:$I$106,0)</f>
        <v>0</v>
      </c>
      <c r="R201" s="217"/>
      <c r="S201" s="218"/>
      <c r="T201" s="219"/>
      <c r="U201" s="220"/>
      <c r="V201" s="217"/>
      <c r="W201" s="218"/>
      <c r="X201" s="219"/>
      <c r="Y201" s="220"/>
      <c r="Z201" s="217"/>
      <c r="AA201" s="218"/>
    </row>
    <row r="202" spans="2:27" x14ac:dyDescent="0.25">
      <c r="B202" s="209">
        <v>197</v>
      </c>
      <c r="C202" s="210"/>
      <c r="D202" s="211"/>
      <c r="E202" s="212"/>
      <c r="F202" s="213"/>
      <c r="G202" s="214"/>
      <c r="H202" s="189"/>
      <c r="I202" s="215"/>
      <c r="J202" s="216" t="e">
        <f>_xlfn.RANK.EQ(I202,$I$6:$I$306)</f>
        <v>#N/A</v>
      </c>
      <c r="K202" s="189"/>
      <c r="L202" s="202" t="str">
        <f>_xlfn.XLOOKUP($B202,'01-KMC'!$C$12:$C$106,'01-KMC'!$B$12:$B$106,"---")</f>
        <v>---</v>
      </c>
      <c r="M202" s="203" t="str">
        <f>_xlfn.XLOOKUP($B202,'01-KMC'!$C$12:$C$106,'01-KMC'!$I$12:$I$106,"0")</f>
        <v>0</v>
      </c>
      <c r="N202" s="202" t="str">
        <f>_xlfn.XLOOKUP($B202,'02-HKO'!$C$12:$C$106,'02-HKO'!$B$12:$B$106,"---")</f>
        <v>---</v>
      </c>
      <c r="O202" s="204">
        <f>_xlfn.XLOOKUP($B202,'02-HKO'!$C$12:$C$106,'02-HKO'!$I$12:$I$106,0)</f>
        <v>0</v>
      </c>
      <c r="P202" s="202" t="str">
        <f>_xlfn.XLOOKUP($B202,'03-ŠCJ'!$C$12:$C$106,'03-ŠCJ'!$B$12:$B$106,"---")</f>
        <v>---</v>
      </c>
      <c r="Q202" s="204">
        <f>_xlfn.XLOOKUP($B202,'03-ŠCJ'!$C$12:$C$106,'03-ŠCJ'!$I$12:$I$106,0)</f>
        <v>0</v>
      </c>
      <c r="R202" s="217"/>
      <c r="S202" s="218"/>
      <c r="T202" s="219"/>
      <c r="U202" s="220"/>
      <c r="V202" s="217"/>
      <c r="W202" s="218"/>
      <c r="X202" s="219"/>
      <c r="Y202" s="220"/>
      <c r="Z202" s="217"/>
      <c r="AA202" s="218"/>
    </row>
    <row r="203" spans="2:27" x14ac:dyDescent="0.25">
      <c r="B203" s="209">
        <v>198</v>
      </c>
      <c r="C203" s="210"/>
      <c r="D203" s="211"/>
      <c r="E203" s="212"/>
      <c r="F203" s="213"/>
      <c r="G203" s="214"/>
      <c r="H203" s="189"/>
      <c r="I203" s="215"/>
      <c r="J203" s="216" t="e">
        <f>_xlfn.RANK.EQ(I203,$I$6:$I$306)</f>
        <v>#N/A</v>
      </c>
      <c r="K203" s="189"/>
      <c r="L203" s="202" t="str">
        <f>_xlfn.XLOOKUP($B203,'01-KMC'!$C$12:$C$106,'01-KMC'!$B$12:$B$106,"---")</f>
        <v>---</v>
      </c>
      <c r="M203" s="203" t="str">
        <f>_xlfn.XLOOKUP($B203,'01-KMC'!$C$12:$C$106,'01-KMC'!$I$12:$I$106,"0")</f>
        <v>0</v>
      </c>
      <c r="N203" s="202" t="str">
        <f>_xlfn.XLOOKUP($B203,'02-HKO'!$C$12:$C$106,'02-HKO'!$B$12:$B$106,"---")</f>
        <v>---</v>
      </c>
      <c r="O203" s="204">
        <f>_xlfn.XLOOKUP($B203,'02-HKO'!$C$12:$C$106,'02-HKO'!$I$12:$I$106,0)</f>
        <v>0</v>
      </c>
      <c r="P203" s="202" t="str">
        <f>_xlfn.XLOOKUP($B203,'03-ŠCJ'!$C$12:$C$106,'03-ŠCJ'!$B$12:$B$106,"---")</f>
        <v>---</v>
      </c>
      <c r="Q203" s="204">
        <f>_xlfn.XLOOKUP($B203,'03-ŠCJ'!$C$12:$C$106,'03-ŠCJ'!$I$12:$I$106,0)</f>
        <v>0</v>
      </c>
      <c r="R203" s="217"/>
      <c r="S203" s="218"/>
      <c r="T203" s="219"/>
      <c r="U203" s="220"/>
      <c r="V203" s="217"/>
      <c r="W203" s="218"/>
      <c r="X203" s="219"/>
      <c r="Y203" s="220"/>
      <c r="Z203" s="217"/>
      <c r="AA203" s="218"/>
    </row>
    <row r="204" spans="2:27" x14ac:dyDescent="0.25">
      <c r="B204" s="209">
        <v>199</v>
      </c>
      <c r="C204" s="210"/>
      <c r="D204" s="211"/>
      <c r="E204" s="212"/>
      <c r="F204" s="213"/>
      <c r="G204" s="214"/>
      <c r="H204" s="189"/>
      <c r="I204" s="215"/>
      <c r="J204" s="216" t="e">
        <f>_xlfn.RANK.EQ(I204,$I$6:$I$306)</f>
        <v>#N/A</v>
      </c>
      <c r="K204" s="189"/>
      <c r="L204" s="202" t="str">
        <f>_xlfn.XLOOKUP($B204,'01-KMC'!$C$12:$C$106,'01-KMC'!$B$12:$B$106,"---")</f>
        <v>---</v>
      </c>
      <c r="M204" s="203" t="str">
        <f>_xlfn.XLOOKUP($B204,'01-KMC'!$C$12:$C$106,'01-KMC'!$I$12:$I$106,"0")</f>
        <v>0</v>
      </c>
      <c r="N204" s="202" t="str">
        <f>_xlfn.XLOOKUP($B204,'02-HKO'!$C$12:$C$106,'02-HKO'!$B$12:$B$106,"---")</f>
        <v>---</v>
      </c>
      <c r="O204" s="204">
        <f>_xlfn.XLOOKUP($B204,'02-HKO'!$C$12:$C$106,'02-HKO'!$I$12:$I$106,0)</f>
        <v>0</v>
      </c>
      <c r="P204" s="202" t="str">
        <f>_xlfn.XLOOKUP($B204,'03-ŠCJ'!$C$12:$C$106,'03-ŠCJ'!$B$12:$B$106,"---")</f>
        <v>---</v>
      </c>
      <c r="Q204" s="204">
        <f>_xlfn.XLOOKUP($B204,'03-ŠCJ'!$C$12:$C$106,'03-ŠCJ'!$I$12:$I$106,0)</f>
        <v>0</v>
      </c>
      <c r="R204" s="217"/>
      <c r="S204" s="218"/>
      <c r="T204" s="219"/>
      <c r="U204" s="220"/>
      <c r="V204" s="217"/>
      <c r="W204" s="218"/>
      <c r="X204" s="219"/>
      <c r="Y204" s="220"/>
      <c r="Z204" s="217"/>
      <c r="AA204" s="218"/>
    </row>
    <row r="205" spans="2:27" x14ac:dyDescent="0.25">
      <c r="B205" s="209">
        <v>200</v>
      </c>
      <c r="C205" s="210"/>
      <c r="D205" s="211"/>
      <c r="E205" s="212"/>
      <c r="F205" s="213"/>
      <c r="G205" s="214"/>
      <c r="H205" s="189"/>
      <c r="I205" s="215"/>
      <c r="J205" s="216" t="e">
        <f>_xlfn.RANK.EQ(I205,$I$6:$I$306)</f>
        <v>#N/A</v>
      </c>
      <c r="K205" s="189"/>
      <c r="L205" s="202" t="str">
        <f>_xlfn.XLOOKUP($B205,'01-KMC'!$C$12:$C$106,'01-KMC'!$B$12:$B$106,"---")</f>
        <v>---</v>
      </c>
      <c r="M205" s="203" t="str">
        <f>_xlfn.XLOOKUP($B205,'01-KMC'!$C$12:$C$106,'01-KMC'!$I$12:$I$106,"0")</f>
        <v>0</v>
      </c>
      <c r="N205" s="202" t="str">
        <f>_xlfn.XLOOKUP($B205,'02-HKO'!$C$12:$C$106,'02-HKO'!$B$12:$B$106,"---")</f>
        <v>---</v>
      </c>
      <c r="O205" s="204">
        <f>_xlfn.XLOOKUP($B205,'02-HKO'!$C$12:$C$106,'02-HKO'!$I$12:$I$106,0)</f>
        <v>0</v>
      </c>
      <c r="P205" s="202" t="str">
        <f>_xlfn.XLOOKUP($B205,'03-ŠCJ'!$C$12:$C$106,'03-ŠCJ'!$B$12:$B$106,"---")</f>
        <v>---</v>
      </c>
      <c r="Q205" s="204">
        <f>_xlfn.XLOOKUP($B205,'03-ŠCJ'!$C$12:$C$106,'03-ŠCJ'!$I$12:$I$106,0)</f>
        <v>0</v>
      </c>
      <c r="R205" s="217"/>
      <c r="S205" s="218"/>
      <c r="T205" s="219"/>
      <c r="U205" s="220"/>
      <c r="V205" s="217"/>
      <c r="W205" s="218"/>
      <c r="X205" s="219"/>
      <c r="Y205" s="220"/>
      <c r="Z205" s="217"/>
      <c r="AA205" s="218"/>
    </row>
    <row r="206" spans="2:27" x14ac:dyDescent="0.25">
      <c r="B206" s="209">
        <v>201</v>
      </c>
      <c r="C206" s="210"/>
      <c r="D206" s="211"/>
      <c r="E206" s="212"/>
      <c r="F206" s="213"/>
      <c r="G206" s="214"/>
      <c r="H206" s="189"/>
      <c r="I206" s="215"/>
      <c r="J206" s="216" t="e">
        <f>_xlfn.RANK.EQ(I206,$I$6:$I$306)</f>
        <v>#N/A</v>
      </c>
      <c r="K206" s="189"/>
      <c r="L206" s="202" t="str">
        <f>_xlfn.XLOOKUP($B206,'01-KMC'!$C$12:$C$106,'01-KMC'!$B$12:$B$106,"---")</f>
        <v>---</v>
      </c>
      <c r="M206" s="203" t="str">
        <f>_xlfn.XLOOKUP($B206,'01-KMC'!$C$12:$C$106,'01-KMC'!$I$12:$I$106,"0")</f>
        <v>0</v>
      </c>
      <c r="N206" s="202" t="str">
        <f>_xlfn.XLOOKUP($B206,'02-HKO'!$C$12:$C$106,'02-HKO'!$B$12:$B$106,"---")</f>
        <v>---</v>
      </c>
      <c r="O206" s="204">
        <f>_xlfn.XLOOKUP($B206,'02-HKO'!$C$12:$C$106,'02-HKO'!$I$12:$I$106,0)</f>
        <v>0</v>
      </c>
      <c r="P206" s="202" t="str">
        <f>_xlfn.XLOOKUP($B206,'03-ŠCJ'!$C$12:$C$106,'03-ŠCJ'!$B$12:$B$106,"---")</f>
        <v>---</v>
      </c>
      <c r="Q206" s="204">
        <f>_xlfn.XLOOKUP($B206,'03-ŠCJ'!$C$12:$C$106,'03-ŠCJ'!$I$12:$I$106,0)</f>
        <v>0</v>
      </c>
      <c r="R206" s="217"/>
      <c r="S206" s="218"/>
      <c r="T206" s="219"/>
      <c r="U206" s="220"/>
      <c r="V206" s="217"/>
      <c r="W206" s="218"/>
      <c r="X206" s="219"/>
      <c r="Y206" s="220"/>
      <c r="Z206" s="217"/>
      <c r="AA206" s="218"/>
    </row>
    <row r="207" spans="2:27" x14ac:dyDescent="0.25">
      <c r="B207" s="209">
        <v>202</v>
      </c>
      <c r="C207" s="210"/>
      <c r="D207" s="211"/>
      <c r="E207" s="212"/>
      <c r="F207" s="213"/>
      <c r="G207" s="214"/>
      <c r="H207" s="189"/>
      <c r="I207" s="215"/>
      <c r="J207" s="216" t="e">
        <f>_xlfn.RANK.EQ(I207,$I$6:$I$306)</f>
        <v>#N/A</v>
      </c>
      <c r="K207" s="189"/>
      <c r="L207" s="202" t="str">
        <f>_xlfn.XLOOKUP($B207,'01-KMC'!$C$12:$C$106,'01-KMC'!$B$12:$B$106,"---")</f>
        <v>---</v>
      </c>
      <c r="M207" s="203" t="str">
        <f>_xlfn.XLOOKUP($B207,'01-KMC'!$C$12:$C$106,'01-KMC'!$I$12:$I$106,"0")</f>
        <v>0</v>
      </c>
      <c r="N207" s="202" t="str">
        <f>_xlfn.XLOOKUP($B207,'02-HKO'!$C$12:$C$106,'02-HKO'!$B$12:$B$106,"---")</f>
        <v>---</v>
      </c>
      <c r="O207" s="204">
        <f>_xlfn.XLOOKUP($B207,'02-HKO'!$C$12:$C$106,'02-HKO'!$I$12:$I$106,0)</f>
        <v>0</v>
      </c>
      <c r="P207" s="202" t="str">
        <f>_xlfn.XLOOKUP($B207,'03-ŠCJ'!$C$12:$C$106,'03-ŠCJ'!$B$12:$B$106,"---")</f>
        <v>---</v>
      </c>
      <c r="Q207" s="204">
        <f>_xlfn.XLOOKUP($B207,'03-ŠCJ'!$C$12:$C$106,'03-ŠCJ'!$I$12:$I$106,0)</f>
        <v>0</v>
      </c>
      <c r="R207" s="217"/>
      <c r="S207" s="218"/>
      <c r="T207" s="219"/>
      <c r="U207" s="220"/>
      <c r="V207" s="217"/>
      <c r="W207" s="218"/>
      <c r="X207" s="219"/>
      <c r="Y207" s="220"/>
      <c r="Z207" s="217"/>
      <c r="AA207" s="218"/>
    </row>
    <row r="208" spans="2:27" x14ac:dyDescent="0.25">
      <c r="B208" s="209">
        <v>203</v>
      </c>
      <c r="C208" s="210"/>
      <c r="D208" s="211"/>
      <c r="E208" s="212"/>
      <c r="F208" s="213"/>
      <c r="G208" s="214"/>
      <c r="H208" s="189"/>
      <c r="I208" s="215"/>
      <c r="J208" s="216" t="e">
        <f>_xlfn.RANK.EQ(I208,$I$6:$I$306)</f>
        <v>#N/A</v>
      </c>
      <c r="K208" s="189"/>
      <c r="L208" s="202" t="str">
        <f>_xlfn.XLOOKUP($B208,'01-KMC'!$C$12:$C$106,'01-KMC'!$B$12:$B$106,"---")</f>
        <v>---</v>
      </c>
      <c r="M208" s="203" t="str">
        <f>_xlfn.XLOOKUP($B208,'01-KMC'!$C$12:$C$106,'01-KMC'!$I$12:$I$106,"0")</f>
        <v>0</v>
      </c>
      <c r="N208" s="202" t="str">
        <f>_xlfn.XLOOKUP($B208,'02-HKO'!$C$12:$C$106,'02-HKO'!$B$12:$B$106,"---")</f>
        <v>---</v>
      </c>
      <c r="O208" s="204">
        <f>_xlfn.XLOOKUP($B208,'02-HKO'!$C$12:$C$106,'02-HKO'!$I$12:$I$106,0)</f>
        <v>0</v>
      </c>
      <c r="P208" s="202" t="str">
        <f>_xlfn.XLOOKUP($B208,'03-ŠCJ'!$C$12:$C$106,'03-ŠCJ'!$B$12:$B$106,"---")</f>
        <v>---</v>
      </c>
      <c r="Q208" s="204">
        <f>_xlfn.XLOOKUP($B208,'03-ŠCJ'!$C$12:$C$106,'03-ŠCJ'!$I$12:$I$106,0)</f>
        <v>0</v>
      </c>
      <c r="R208" s="217"/>
      <c r="S208" s="218"/>
      <c r="T208" s="219"/>
      <c r="U208" s="220"/>
      <c r="V208" s="217"/>
      <c r="W208" s="218"/>
      <c r="X208" s="219"/>
      <c r="Y208" s="220"/>
      <c r="Z208" s="217"/>
      <c r="AA208" s="218"/>
    </row>
    <row r="209" spans="2:27" x14ac:dyDescent="0.25">
      <c r="B209" s="209">
        <v>204</v>
      </c>
      <c r="C209" s="210"/>
      <c r="D209" s="211"/>
      <c r="E209" s="212"/>
      <c r="F209" s="213"/>
      <c r="G209" s="214"/>
      <c r="H209" s="189"/>
      <c r="I209" s="215"/>
      <c r="J209" s="216" t="e">
        <f>_xlfn.RANK.EQ(I209,$I$6:$I$306)</f>
        <v>#N/A</v>
      </c>
      <c r="K209" s="189"/>
      <c r="L209" s="202" t="str">
        <f>_xlfn.XLOOKUP($B209,'01-KMC'!$C$12:$C$106,'01-KMC'!$B$12:$B$106,"---")</f>
        <v>---</v>
      </c>
      <c r="M209" s="203" t="str">
        <f>_xlfn.XLOOKUP($B209,'01-KMC'!$C$12:$C$106,'01-KMC'!$I$12:$I$106,"0")</f>
        <v>0</v>
      </c>
      <c r="N209" s="202" t="str">
        <f>_xlfn.XLOOKUP($B209,'02-HKO'!$C$12:$C$106,'02-HKO'!$B$12:$B$106,"---")</f>
        <v>---</v>
      </c>
      <c r="O209" s="204">
        <f>_xlfn.XLOOKUP($B209,'02-HKO'!$C$12:$C$106,'02-HKO'!$I$12:$I$106,0)</f>
        <v>0</v>
      </c>
      <c r="P209" s="202" t="str">
        <f>_xlfn.XLOOKUP($B209,'03-ŠCJ'!$C$12:$C$106,'03-ŠCJ'!$B$12:$B$106,"---")</f>
        <v>---</v>
      </c>
      <c r="Q209" s="204">
        <f>_xlfn.XLOOKUP($B209,'03-ŠCJ'!$C$12:$C$106,'03-ŠCJ'!$I$12:$I$106,0)</f>
        <v>0</v>
      </c>
      <c r="R209" s="217"/>
      <c r="S209" s="218"/>
      <c r="T209" s="219"/>
      <c r="U209" s="220"/>
      <c r="V209" s="217"/>
      <c r="W209" s="218"/>
      <c r="X209" s="219"/>
      <c r="Y209" s="220"/>
      <c r="Z209" s="217"/>
      <c r="AA209" s="218"/>
    </row>
    <row r="210" spans="2:27" x14ac:dyDescent="0.25">
      <c r="B210" s="209">
        <v>205</v>
      </c>
      <c r="C210" s="210"/>
      <c r="D210" s="211"/>
      <c r="E210" s="212"/>
      <c r="F210" s="213"/>
      <c r="G210" s="214"/>
      <c r="H210" s="189"/>
      <c r="I210" s="215"/>
      <c r="J210" s="216" t="e">
        <f>_xlfn.RANK.EQ(I210,$I$6:$I$306)</f>
        <v>#N/A</v>
      </c>
      <c r="K210" s="189"/>
      <c r="L210" s="202" t="str">
        <f>_xlfn.XLOOKUP($B210,'01-KMC'!$C$12:$C$106,'01-KMC'!$B$12:$B$106,"---")</f>
        <v>---</v>
      </c>
      <c r="M210" s="203" t="str">
        <f>_xlfn.XLOOKUP($B210,'01-KMC'!$C$12:$C$106,'01-KMC'!$I$12:$I$106,"0")</f>
        <v>0</v>
      </c>
      <c r="N210" s="202" t="str">
        <f>_xlfn.XLOOKUP($B210,'02-HKO'!$C$12:$C$106,'02-HKO'!$B$12:$B$106,"---")</f>
        <v>---</v>
      </c>
      <c r="O210" s="204">
        <f>_xlfn.XLOOKUP($B210,'02-HKO'!$C$12:$C$106,'02-HKO'!$I$12:$I$106,0)</f>
        <v>0</v>
      </c>
      <c r="P210" s="202" t="str">
        <f>_xlfn.XLOOKUP($B210,'03-ŠCJ'!$C$12:$C$106,'03-ŠCJ'!$B$12:$B$106,"---")</f>
        <v>---</v>
      </c>
      <c r="Q210" s="204">
        <f>_xlfn.XLOOKUP($B210,'03-ŠCJ'!$C$12:$C$106,'03-ŠCJ'!$I$12:$I$106,0)</f>
        <v>0</v>
      </c>
      <c r="R210" s="217"/>
      <c r="S210" s="218"/>
      <c r="T210" s="219"/>
      <c r="U210" s="220"/>
      <c r="V210" s="217"/>
      <c r="W210" s="218"/>
      <c r="X210" s="219"/>
      <c r="Y210" s="220"/>
      <c r="Z210" s="217"/>
      <c r="AA210" s="218"/>
    </row>
    <row r="211" spans="2:27" x14ac:dyDescent="0.25">
      <c r="B211" s="209">
        <v>206</v>
      </c>
      <c r="C211" s="210"/>
      <c r="D211" s="211"/>
      <c r="E211" s="212"/>
      <c r="F211" s="213"/>
      <c r="G211" s="214"/>
      <c r="H211" s="189"/>
      <c r="I211" s="215"/>
      <c r="J211" s="216" t="e">
        <f>_xlfn.RANK.EQ(I211,$I$6:$I$306)</f>
        <v>#N/A</v>
      </c>
      <c r="K211" s="189"/>
      <c r="L211" s="202" t="str">
        <f>_xlfn.XLOOKUP($B211,'01-KMC'!$C$12:$C$106,'01-KMC'!$B$12:$B$106,"---")</f>
        <v>---</v>
      </c>
      <c r="M211" s="203" t="str">
        <f>_xlfn.XLOOKUP($B211,'01-KMC'!$C$12:$C$106,'01-KMC'!$I$12:$I$106,"0")</f>
        <v>0</v>
      </c>
      <c r="N211" s="202" t="str">
        <f>_xlfn.XLOOKUP($B211,'02-HKO'!$C$12:$C$106,'02-HKO'!$B$12:$B$106,"---")</f>
        <v>---</v>
      </c>
      <c r="O211" s="204">
        <f>_xlfn.XLOOKUP($B211,'02-HKO'!$C$12:$C$106,'02-HKO'!$I$12:$I$106,0)</f>
        <v>0</v>
      </c>
      <c r="P211" s="202" t="str">
        <f>_xlfn.XLOOKUP($B211,'03-ŠCJ'!$C$12:$C$106,'03-ŠCJ'!$B$12:$B$106,"---")</f>
        <v>---</v>
      </c>
      <c r="Q211" s="204">
        <f>_xlfn.XLOOKUP($B211,'03-ŠCJ'!$C$12:$C$106,'03-ŠCJ'!$I$12:$I$106,0)</f>
        <v>0</v>
      </c>
      <c r="R211" s="217"/>
      <c r="S211" s="218"/>
      <c r="T211" s="219"/>
      <c r="U211" s="220"/>
      <c r="V211" s="217"/>
      <c r="W211" s="218"/>
      <c r="X211" s="219"/>
      <c r="Y211" s="220"/>
      <c r="Z211" s="217"/>
      <c r="AA211" s="218"/>
    </row>
    <row r="212" spans="2:27" x14ac:dyDescent="0.25">
      <c r="B212" s="209">
        <v>207</v>
      </c>
      <c r="C212" s="210"/>
      <c r="D212" s="211"/>
      <c r="E212" s="212"/>
      <c r="F212" s="213"/>
      <c r="G212" s="214"/>
      <c r="H212" s="189"/>
      <c r="I212" s="215"/>
      <c r="J212" s="216" t="e">
        <f>_xlfn.RANK.EQ(I212,$I$6:$I$306)</f>
        <v>#N/A</v>
      </c>
      <c r="K212" s="189"/>
      <c r="L212" s="202" t="str">
        <f>_xlfn.XLOOKUP($B212,'01-KMC'!$C$12:$C$106,'01-KMC'!$B$12:$B$106,"---")</f>
        <v>---</v>
      </c>
      <c r="M212" s="203" t="str">
        <f>_xlfn.XLOOKUP($B212,'01-KMC'!$C$12:$C$106,'01-KMC'!$I$12:$I$106,"0")</f>
        <v>0</v>
      </c>
      <c r="N212" s="202" t="str">
        <f>_xlfn.XLOOKUP($B212,'02-HKO'!$C$12:$C$106,'02-HKO'!$B$12:$B$106,"---")</f>
        <v>---</v>
      </c>
      <c r="O212" s="204">
        <f>_xlfn.XLOOKUP($B212,'02-HKO'!$C$12:$C$106,'02-HKO'!$I$12:$I$106,0)</f>
        <v>0</v>
      </c>
      <c r="P212" s="202" t="str">
        <f>_xlfn.XLOOKUP($B212,'03-ŠCJ'!$C$12:$C$106,'03-ŠCJ'!$B$12:$B$106,"---")</f>
        <v>---</v>
      </c>
      <c r="Q212" s="204">
        <f>_xlfn.XLOOKUP($B212,'03-ŠCJ'!$C$12:$C$106,'03-ŠCJ'!$I$12:$I$106,0)</f>
        <v>0</v>
      </c>
      <c r="R212" s="217"/>
      <c r="S212" s="218"/>
      <c r="T212" s="219"/>
      <c r="U212" s="220"/>
      <c r="V212" s="217"/>
      <c r="W212" s="218"/>
      <c r="X212" s="219"/>
      <c r="Y212" s="220"/>
      <c r="Z212" s="217"/>
      <c r="AA212" s="218"/>
    </row>
    <row r="213" spans="2:27" x14ac:dyDescent="0.25">
      <c r="B213" s="209">
        <v>208</v>
      </c>
      <c r="C213" s="210"/>
      <c r="D213" s="211"/>
      <c r="E213" s="212"/>
      <c r="F213" s="213"/>
      <c r="G213" s="214"/>
      <c r="H213" s="189"/>
      <c r="I213" s="215"/>
      <c r="J213" s="216" t="e">
        <f>_xlfn.RANK.EQ(I213,$I$6:$I$306)</f>
        <v>#N/A</v>
      </c>
      <c r="K213" s="189"/>
      <c r="L213" s="202" t="str">
        <f>_xlfn.XLOOKUP($B213,'01-KMC'!$C$12:$C$106,'01-KMC'!$B$12:$B$106,"---")</f>
        <v>---</v>
      </c>
      <c r="M213" s="203" t="str">
        <f>_xlfn.XLOOKUP($B213,'01-KMC'!$C$12:$C$106,'01-KMC'!$I$12:$I$106,"0")</f>
        <v>0</v>
      </c>
      <c r="N213" s="202" t="str">
        <f>_xlfn.XLOOKUP($B213,'02-HKO'!$C$12:$C$106,'02-HKO'!$B$12:$B$106,"---")</f>
        <v>---</v>
      </c>
      <c r="O213" s="204">
        <f>_xlfn.XLOOKUP($B213,'02-HKO'!$C$12:$C$106,'02-HKO'!$I$12:$I$106,0)</f>
        <v>0</v>
      </c>
      <c r="P213" s="202" t="str">
        <f>_xlfn.XLOOKUP($B213,'03-ŠCJ'!$C$12:$C$106,'03-ŠCJ'!$B$12:$B$106,"---")</f>
        <v>---</v>
      </c>
      <c r="Q213" s="204">
        <f>_xlfn.XLOOKUP($B213,'03-ŠCJ'!$C$12:$C$106,'03-ŠCJ'!$I$12:$I$106,0)</f>
        <v>0</v>
      </c>
      <c r="R213" s="217"/>
      <c r="S213" s="218"/>
      <c r="T213" s="219"/>
      <c r="U213" s="220"/>
      <c r="V213" s="217"/>
      <c r="W213" s="218"/>
      <c r="X213" s="219"/>
      <c r="Y213" s="220"/>
      <c r="Z213" s="217"/>
      <c r="AA213" s="218"/>
    </row>
    <row r="214" spans="2:27" x14ac:dyDescent="0.25">
      <c r="B214" s="209">
        <v>209</v>
      </c>
      <c r="C214" s="210"/>
      <c r="D214" s="211"/>
      <c r="E214" s="212"/>
      <c r="F214" s="213"/>
      <c r="G214" s="214"/>
      <c r="H214" s="189"/>
      <c r="I214" s="215"/>
      <c r="J214" s="216" t="e">
        <f>_xlfn.RANK.EQ(I214,$I$6:$I$306)</f>
        <v>#N/A</v>
      </c>
      <c r="K214" s="189"/>
      <c r="L214" s="202" t="str">
        <f>_xlfn.XLOOKUP($B214,'01-KMC'!$C$12:$C$106,'01-KMC'!$B$12:$B$106,"---")</f>
        <v>---</v>
      </c>
      <c r="M214" s="203" t="str">
        <f>_xlfn.XLOOKUP($B214,'01-KMC'!$C$12:$C$106,'01-KMC'!$I$12:$I$106,"0")</f>
        <v>0</v>
      </c>
      <c r="N214" s="202" t="str">
        <f>_xlfn.XLOOKUP($B214,'02-HKO'!$C$12:$C$106,'02-HKO'!$B$12:$B$106,"---")</f>
        <v>---</v>
      </c>
      <c r="O214" s="204">
        <f>_xlfn.XLOOKUP($B214,'02-HKO'!$C$12:$C$106,'02-HKO'!$I$12:$I$106,0)</f>
        <v>0</v>
      </c>
      <c r="P214" s="202" t="str">
        <f>_xlfn.XLOOKUP($B214,'03-ŠCJ'!$C$12:$C$106,'03-ŠCJ'!$B$12:$B$106,"---")</f>
        <v>---</v>
      </c>
      <c r="Q214" s="204">
        <f>_xlfn.XLOOKUP($B214,'03-ŠCJ'!$C$12:$C$106,'03-ŠCJ'!$I$12:$I$106,0)</f>
        <v>0</v>
      </c>
      <c r="R214" s="217"/>
      <c r="S214" s="218"/>
      <c r="T214" s="219"/>
      <c r="U214" s="220"/>
      <c r="V214" s="217"/>
      <c r="W214" s="218"/>
      <c r="X214" s="219"/>
      <c r="Y214" s="220"/>
      <c r="Z214" s="217"/>
      <c r="AA214" s="218"/>
    </row>
    <row r="215" spans="2:27" x14ac:dyDescent="0.25">
      <c r="B215" s="209">
        <v>210</v>
      </c>
      <c r="C215" s="210"/>
      <c r="D215" s="211"/>
      <c r="E215" s="212"/>
      <c r="F215" s="213"/>
      <c r="G215" s="214"/>
      <c r="H215" s="189"/>
      <c r="I215" s="215"/>
      <c r="J215" s="216" t="e">
        <f>_xlfn.RANK.EQ(I215,$I$6:$I$306)</f>
        <v>#N/A</v>
      </c>
      <c r="K215" s="189"/>
      <c r="L215" s="202" t="str">
        <f>_xlfn.XLOOKUP($B215,'01-KMC'!$C$12:$C$106,'01-KMC'!$B$12:$B$106,"---")</f>
        <v>---</v>
      </c>
      <c r="M215" s="203" t="str">
        <f>_xlfn.XLOOKUP($B215,'01-KMC'!$C$12:$C$106,'01-KMC'!$I$12:$I$106,"0")</f>
        <v>0</v>
      </c>
      <c r="N215" s="202" t="str">
        <f>_xlfn.XLOOKUP($B215,'02-HKO'!$C$12:$C$106,'02-HKO'!$B$12:$B$106,"---")</f>
        <v>---</v>
      </c>
      <c r="O215" s="204">
        <f>_xlfn.XLOOKUP($B215,'02-HKO'!$C$12:$C$106,'02-HKO'!$I$12:$I$106,0)</f>
        <v>0</v>
      </c>
      <c r="P215" s="202" t="str">
        <f>_xlfn.XLOOKUP($B215,'03-ŠCJ'!$C$12:$C$106,'03-ŠCJ'!$B$12:$B$106,"---")</f>
        <v>---</v>
      </c>
      <c r="Q215" s="204">
        <f>_xlfn.XLOOKUP($B215,'03-ŠCJ'!$C$12:$C$106,'03-ŠCJ'!$I$12:$I$106,0)</f>
        <v>0</v>
      </c>
      <c r="R215" s="217"/>
      <c r="S215" s="218"/>
      <c r="T215" s="219"/>
      <c r="U215" s="220"/>
      <c r="V215" s="217"/>
      <c r="W215" s="218"/>
      <c r="X215" s="219"/>
      <c r="Y215" s="220"/>
      <c r="Z215" s="217"/>
      <c r="AA215" s="218"/>
    </row>
    <row r="216" spans="2:27" x14ac:dyDescent="0.25">
      <c r="B216" s="209">
        <v>211</v>
      </c>
      <c r="C216" s="210"/>
      <c r="D216" s="211"/>
      <c r="E216" s="212"/>
      <c r="F216" s="213"/>
      <c r="G216" s="214"/>
      <c r="H216" s="189"/>
      <c r="I216" s="215"/>
      <c r="J216" s="216" t="e">
        <f>_xlfn.RANK.EQ(I216,$I$6:$I$306)</f>
        <v>#N/A</v>
      </c>
      <c r="K216" s="189"/>
      <c r="L216" s="202" t="str">
        <f>_xlfn.XLOOKUP($B216,'01-KMC'!$C$12:$C$106,'01-KMC'!$B$12:$B$106,"---")</f>
        <v>---</v>
      </c>
      <c r="M216" s="203" t="str">
        <f>_xlfn.XLOOKUP($B216,'01-KMC'!$C$12:$C$106,'01-KMC'!$I$12:$I$106,"0")</f>
        <v>0</v>
      </c>
      <c r="N216" s="202" t="str">
        <f>_xlfn.XLOOKUP($B216,'02-HKO'!$C$12:$C$106,'02-HKO'!$B$12:$B$106,"---")</f>
        <v>---</v>
      </c>
      <c r="O216" s="204">
        <f>_xlfn.XLOOKUP($B216,'02-HKO'!$C$12:$C$106,'02-HKO'!$I$12:$I$106,0)</f>
        <v>0</v>
      </c>
      <c r="P216" s="202" t="str">
        <f>_xlfn.XLOOKUP($B216,'03-ŠCJ'!$C$12:$C$106,'03-ŠCJ'!$B$12:$B$106,"---")</f>
        <v>---</v>
      </c>
      <c r="Q216" s="204">
        <f>_xlfn.XLOOKUP($B216,'03-ŠCJ'!$C$12:$C$106,'03-ŠCJ'!$I$12:$I$106,0)</f>
        <v>0</v>
      </c>
      <c r="R216" s="217"/>
      <c r="S216" s="218"/>
      <c r="T216" s="219"/>
      <c r="U216" s="220"/>
      <c r="V216" s="217"/>
      <c r="W216" s="218"/>
      <c r="X216" s="219"/>
      <c r="Y216" s="220"/>
      <c r="Z216" s="217"/>
      <c r="AA216" s="218"/>
    </row>
    <row r="217" spans="2:27" x14ac:dyDescent="0.25">
      <c r="B217" s="209">
        <v>212</v>
      </c>
      <c r="C217" s="210"/>
      <c r="D217" s="211"/>
      <c r="E217" s="212"/>
      <c r="F217" s="213"/>
      <c r="G217" s="214"/>
      <c r="H217" s="189"/>
      <c r="I217" s="215"/>
      <c r="J217" s="216" t="e">
        <f>_xlfn.RANK.EQ(I217,$I$6:$I$306)</f>
        <v>#N/A</v>
      </c>
      <c r="K217" s="189"/>
      <c r="L217" s="202" t="str">
        <f>_xlfn.XLOOKUP($B217,'01-KMC'!$C$12:$C$106,'01-KMC'!$B$12:$B$106,"---")</f>
        <v>---</v>
      </c>
      <c r="M217" s="203" t="str">
        <f>_xlfn.XLOOKUP($B217,'01-KMC'!$C$12:$C$106,'01-KMC'!$I$12:$I$106,"0")</f>
        <v>0</v>
      </c>
      <c r="N217" s="202" t="str">
        <f>_xlfn.XLOOKUP($B217,'02-HKO'!$C$12:$C$106,'02-HKO'!$B$12:$B$106,"---")</f>
        <v>---</v>
      </c>
      <c r="O217" s="204">
        <f>_xlfn.XLOOKUP($B217,'02-HKO'!$C$12:$C$106,'02-HKO'!$I$12:$I$106,0)</f>
        <v>0</v>
      </c>
      <c r="P217" s="202" t="str">
        <f>_xlfn.XLOOKUP($B217,'03-ŠCJ'!$C$12:$C$106,'03-ŠCJ'!$B$12:$B$106,"---")</f>
        <v>---</v>
      </c>
      <c r="Q217" s="204">
        <f>_xlfn.XLOOKUP($B217,'03-ŠCJ'!$C$12:$C$106,'03-ŠCJ'!$I$12:$I$106,0)</f>
        <v>0</v>
      </c>
      <c r="R217" s="217"/>
      <c r="S217" s="218"/>
      <c r="T217" s="219"/>
      <c r="U217" s="220"/>
      <c r="V217" s="217"/>
      <c r="W217" s="218"/>
      <c r="X217" s="219"/>
      <c r="Y217" s="220"/>
      <c r="Z217" s="217"/>
      <c r="AA217" s="218"/>
    </row>
    <row r="218" spans="2:27" x14ac:dyDescent="0.25">
      <c r="B218" s="209">
        <v>213</v>
      </c>
      <c r="C218" s="210"/>
      <c r="D218" s="211"/>
      <c r="E218" s="212"/>
      <c r="F218" s="213"/>
      <c r="G218" s="214"/>
      <c r="H218" s="189"/>
      <c r="I218" s="215"/>
      <c r="J218" s="216" t="e">
        <f>_xlfn.RANK.EQ(I218,$I$6:$I$306)</f>
        <v>#N/A</v>
      </c>
      <c r="K218" s="189"/>
      <c r="L218" s="202" t="str">
        <f>_xlfn.XLOOKUP($B218,'01-KMC'!$C$12:$C$106,'01-KMC'!$B$12:$B$106,"---")</f>
        <v>---</v>
      </c>
      <c r="M218" s="203" t="str">
        <f>_xlfn.XLOOKUP($B218,'01-KMC'!$C$12:$C$106,'01-KMC'!$I$12:$I$106,"0")</f>
        <v>0</v>
      </c>
      <c r="N218" s="202" t="str">
        <f>_xlfn.XLOOKUP($B218,'02-HKO'!$C$12:$C$106,'02-HKO'!$B$12:$B$106,"---")</f>
        <v>---</v>
      </c>
      <c r="O218" s="204">
        <f>_xlfn.XLOOKUP($B218,'02-HKO'!$C$12:$C$106,'02-HKO'!$I$12:$I$106,0)</f>
        <v>0</v>
      </c>
      <c r="P218" s="202" t="str">
        <f>_xlfn.XLOOKUP($B218,'03-ŠCJ'!$C$12:$C$106,'03-ŠCJ'!$B$12:$B$106,"---")</f>
        <v>---</v>
      </c>
      <c r="Q218" s="204">
        <f>_xlfn.XLOOKUP($B218,'03-ŠCJ'!$C$12:$C$106,'03-ŠCJ'!$I$12:$I$106,0)</f>
        <v>0</v>
      </c>
      <c r="R218" s="217"/>
      <c r="S218" s="218"/>
      <c r="T218" s="219"/>
      <c r="U218" s="220"/>
      <c r="V218" s="217"/>
      <c r="W218" s="218"/>
      <c r="X218" s="219"/>
      <c r="Y218" s="220"/>
      <c r="Z218" s="217"/>
      <c r="AA218" s="218"/>
    </row>
    <row r="219" spans="2:27" x14ac:dyDescent="0.25">
      <c r="B219" s="209">
        <v>214</v>
      </c>
      <c r="C219" s="210"/>
      <c r="D219" s="211"/>
      <c r="E219" s="212"/>
      <c r="F219" s="213"/>
      <c r="G219" s="214"/>
      <c r="H219" s="189"/>
      <c r="I219" s="215"/>
      <c r="J219" s="216" t="e">
        <f>_xlfn.RANK.EQ(I219,$I$6:$I$306)</f>
        <v>#N/A</v>
      </c>
      <c r="K219" s="189"/>
      <c r="L219" s="202" t="str">
        <f>_xlfn.XLOOKUP($B219,'01-KMC'!$C$12:$C$106,'01-KMC'!$B$12:$B$106,"---")</f>
        <v>---</v>
      </c>
      <c r="M219" s="203" t="str">
        <f>_xlfn.XLOOKUP($B219,'01-KMC'!$C$12:$C$106,'01-KMC'!$I$12:$I$106,"0")</f>
        <v>0</v>
      </c>
      <c r="N219" s="202" t="str">
        <f>_xlfn.XLOOKUP($B219,'02-HKO'!$C$12:$C$106,'02-HKO'!$B$12:$B$106,"---")</f>
        <v>---</v>
      </c>
      <c r="O219" s="204">
        <f>_xlfn.XLOOKUP($B219,'02-HKO'!$C$12:$C$106,'02-HKO'!$I$12:$I$106,0)</f>
        <v>0</v>
      </c>
      <c r="P219" s="202" t="str">
        <f>_xlfn.XLOOKUP($B219,'03-ŠCJ'!$C$12:$C$106,'03-ŠCJ'!$B$12:$B$106,"---")</f>
        <v>---</v>
      </c>
      <c r="Q219" s="204">
        <f>_xlfn.XLOOKUP($B219,'03-ŠCJ'!$C$12:$C$106,'03-ŠCJ'!$I$12:$I$106,0)</f>
        <v>0</v>
      </c>
      <c r="R219" s="217"/>
      <c r="S219" s="218"/>
      <c r="T219" s="219"/>
      <c r="U219" s="220"/>
      <c r="V219" s="217"/>
      <c r="W219" s="218"/>
      <c r="X219" s="219"/>
      <c r="Y219" s="220"/>
      <c r="Z219" s="217"/>
      <c r="AA219" s="218"/>
    </row>
    <row r="220" spans="2:27" x14ac:dyDescent="0.25">
      <c r="B220" s="209">
        <v>215</v>
      </c>
      <c r="C220" s="210"/>
      <c r="D220" s="211"/>
      <c r="E220" s="212"/>
      <c r="F220" s="213"/>
      <c r="G220" s="214"/>
      <c r="H220" s="189"/>
      <c r="I220" s="215"/>
      <c r="J220" s="216" t="e">
        <f>_xlfn.RANK.EQ(I220,$I$6:$I$306)</f>
        <v>#N/A</v>
      </c>
      <c r="K220" s="189"/>
      <c r="L220" s="202" t="str">
        <f>_xlfn.XLOOKUP($B220,'01-KMC'!$C$12:$C$106,'01-KMC'!$B$12:$B$106,"---")</f>
        <v>---</v>
      </c>
      <c r="M220" s="203" t="str">
        <f>_xlfn.XLOOKUP($B220,'01-KMC'!$C$12:$C$106,'01-KMC'!$I$12:$I$106,"0")</f>
        <v>0</v>
      </c>
      <c r="N220" s="202" t="str">
        <f>_xlfn.XLOOKUP($B220,'02-HKO'!$C$12:$C$106,'02-HKO'!$B$12:$B$106,"---")</f>
        <v>---</v>
      </c>
      <c r="O220" s="204">
        <f>_xlfn.XLOOKUP($B220,'02-HKO'!$C$12:$C$106,'02-HKO'!$I$12:$I$106,0)</f>
        <v>0</v>
      </c>
      <c r="P220" s="202" t="str">
        <f>_xlfn.XLOOKUP($B220,'03-ŠCJ'!$C$12:$C$106,'03-ŠCJ'!$B$12:$B$106,"---")</f>
        <v>---</v>
      </c>
      <c r="Q220" s="204">
        <f>_xlfn.XLOOKUP($B220,'03-ŠCJ'!$C$12:$C$106,'03-ŠCJ'!$I$12:$I$106,0)</f>
        <v>0</v>
      </c>
      <c r="R220" s="217"/>
      <c r="S220" s="218"/>
      <c r="T220" s="219"/>
      <c r="U220" s="220"/>
      <c r="V220" s="217"/>
      <c r="W220" s="218"/>
      <c r="X220" s="219"/>
      <c r="Y220" s="220"/>
      <c r="Z220" s="217"/>
      <c r="AA220" s="218"/>
    </row>
    <row r="221" spans="2:27" x14ac:dyDescent="0.25">
      <c r="B221" s="209">
        <v>216</v>
      </c>
      <c r="C221" s="210"/>
      <c r="D221" s="211"/>
      <c r="E221" s="212"/>
      <c r="F221" s="213"/>
      <c r="G221" s="214"/>
      <c r="H221" s="189"/>
      <c r="I221" s="215"/>
      <c r="J221" s="216" t="e">
        <f>_xlfn.RANK.EQ(I221,$I$6:$I$306)</f>
        <v>#N/A</v>
      </c>
      <c r="K221" s="189"/>
      <c r="L221" s="202" t="str">
        <f>_xlfn.XLOOKUP($B221,'01-KMC'!$C$12:$C$106,'01-KMC'!$B$12:$B$106,"---")</f>
        <v>---</v>
      </c>
      <c r="M221" s="203" t="str">
        <f>_xlfn.XLOOKUP($B221,'01-KMC'!$C$12:$C$106,'01-KMC'!$I$12:$I$106,"0")</f>
        <v>0</v>
      </c>
      <c r="N221" s="202" t="str">
        <f>_xlfn.XLOOKUP($B221,'02-HKO'!$C$12:$C$106,'02-HKO'!$B$12:$B$106,"---")</f>
        <v>---</v>
      </c>
      <c r="O221" s="204">
        <f>_xlfn.XLOOKUP($B221,'02-HKO'!$C$12:$C$106,'02-HKO'!$I$12:$I$106,0)</f>
        <v>0</v>
      </c>
      <c r="P221" s="202" t="str">
        <f>_xlfn.XLOOKUP($B221,'03-ŠCJ'!$C$12:$C$106,'03-ŠCJ'!$B$12:$B$106,"---")</f>
        <v>---</v>
      </c>
      <c r="Q221" s="204">
        <f>_xlfn.XLOOKUP($B221,'03-ŠCJ'!$C$12:$C$106,'03-ŠCJ'!$I$12:$I$106,0)</f>
        <v>0</v>
      </c>
      <c r="R221" s="217"/>
      <c r="S221" s="218"/>
      <c r="T221" s="219"/>
      <c r="U221" s="220"/>
      <c r="V221" s="217"/>
      <c r="W221" s="218"/>
      <c r="X221" s="219"/>
      <c r="Y221" s="220"/>
      <c r="Z221" s="217"/>
      <c r="AA221" s="218"/>
    </row>
    <row r="222" spans="2:27" x14ac:dyDescent="0.25">
      <c r="B222" s="209">
        <v>217</v>
      </c>
      <c r="C222" s="210"/>
      <c r="D222" s="211"/>
      <c r="E222" s="212"/>
      <c r="F222" s="213"/>
      <c r="G222" s="214"/>
      <c r="H222" s="189"/>
      <c r="I222" s="215"/>
      <c r="J222" s="216" t="e">
        <f>_xlfn.RANK.EQ(I222,$I$6:$I$306)</f>
        <v>#N/A</v>
      </c>
      <c r="K222" s="189"/>
      <c r="L222" s="202" t="str">
        <f>_xlfn.XLOOKUP($B222,'01-KMC'!$C$12:$C$106,'01-KMC'!$B$12:$B$106,"---")</f>
        <v>---</v>
      </c>
      <c r="M222" s="203" t="str">
        <f>_xlfn.XLOOKUP($B222,'01-KMC'!$C$12:$C$106,'01-KMC'!$I$12:$I$106,"0")</f>
        <v>0</v>
      </c>
      <c r="N222" s="202" t="str">
        <f>_xlfn.XLOOKUP($B222,'02-HKO'!$C$12:$C$106,'02-HKO'!$B$12:$B$106,"---")</f>
        <v>---</v>
      </c>
      <c r="O222" s="204">
        <f>_xlfn.XLOOKUP($B222,'02-HKO'!$C$12:$C$106,'02-HKO'!$I$12:$I$106,0)</f>
        <v>0</v>
      </c>
      <c r="P222" s="202" t="str">
        <f>_xlfn.XLOOKUP($B222,'03-ŠCJ'!$C$12:$C$106,'03-ŠCJ'!$B$12:$B$106,"---")</f>
        <v>---</v>
      </c>
      <c r="Q222" s="204">
        <f>_xlfn.XLOOKUP($B222,'03-ŠCJ'!$C$12:$C$106,'03-ŠCJ'!$I$12:$I$106,0)</f>
        <v>0</v>
      </c>
      <c r="R222" s="217"/>
      <c r="S222" s="218"/>
      <c r="T222" s="219"/>
      <c r="U222" s="220"/>
      <c r="V222" s="217"/>
      <c r="W222" s="218"/>
      <c r="X222" s="219"/>
      <c r="Y222" s="220"/>
      <c r="Z222" s="217"/>
      <c r="AA222" s="218"/>
    </row>
    <row r="223" spans="2:27" x14ac:dyDescent="0.25">
      <c r="B223" s="209">
        <v>218</v>
      </c>
      <c r="C223" s="210"/>
      <c r="D223" s="211"/>
      <c r="E223" s="212"/>
      <c r="F223" s="213"/>
      <c r="G223" s="214"/>
      <c r="H223" s="189"/>
      <c r="I223" s="215"/>
      <c r="J223" s="216" t="e">
        <f>_xlfn.RANK.EQ(I223,$I$6:$I$306)</f>
        <v>#N/A</v>
      </c>
      <c r="K223" s="189"/>
      <c r="L223" s="202" t="str">
        <f>_xlfn.XLOOKUP($B223,'01-KMC'!$C$12:$C$106,'01-KMC'!$B$12:$B$106,"---")</f>
        <v>---</v>
      </c>
      <c r="M223" s="203" t="str">
        <f>_xlfn.XLOOKUP($B223,'01-KMC'!$C$12:$C$106,'01-KMC'!$I$12:$I$106,"0")</f>
        <v>0</v>
      </c>
      <c r="N223" s="202" t="str">
        <f>_xlfn.XLOOKUP($B223,'02-HKO'!$C$12:$C$106,'02-HKO'!$B$12:$B$106,"---")</f>
        <v>---</v>
      </c>
      <c r="O223" s="204">
        <f>_xlfn.XLOOKUP($B223,'02-HKO'!$C$12:$C$106,'02-HKO'!$I$12:$I$106,0)</f>
        <v>0</v>
      </c>
      <c r="P223" s="202" t="str">
        <f>_xlfn.XLOOKUP($B223,'03-ŠCJ'!$C$12:$C$106,'03-ŠCJ'!$B$12:$B$106,"---")</f>
        <v>---</v>
      </c>
      <c r="Q223" s="204">
        <f>_xlfn.XLOOKUP($B223,'03-ŠCJ'!$C$12:$C$106,'03-ŠCJ'!$I$12:$I$106,0)</f>
        <v>0</v>
      </c>
      <c r="R223" s="217"/>
      <c r="S223" s="218"/>
      <c r="T223" s="219"/>
      <c r="U223" s="220"/>
      <c r="V223" s="217"/>
      <c r="W223" s="218"/>
      <c r="X223" s="219"/>
      <c r="Y223" s="220"/>
      <c r="Z223" s="217"/>
      <c r="AA223" s="218"/>
    </row>
    <row r="224" spans="2:27" x14ac:dyDescent="0.25">
      <c r="B224" s="209">
        <v>219</v>
      </c>
      <c r="C224" s="210"/>
      <c r="D224" s="211"/>
      <c r="E224" s="212"/>
      <c r="F224" s="213"/>
      <c r="G224" s="214"/>
      <c r="H224" s="189"/>
      <c r="I224" s="215"/>
      <c r="J224" s="216" t="e">
        <f>_xlfn.RANK.EQ(I224,$I$6:$I$306)</f>
        <v>#N/A</v>
      </c>
      <c r="K224" s="189"/>
      <c r="L224" s="202" t="str">
        <f>_xlfn.XLOOKUP($B224,'01-KMC'!$C$12:$C$106,'01-KMC'!$B$12:$B$106,"---")</f>
        <v>---</v>
      </c>
      <c r="M224" s="203" t="str">
        <f>_xlfn.XLOOKUP($B224,'01-KMC'!$C$12:$C$106,'01-KMC'!$I$12:$I$106,"0")</f>
        <v>0</v>
      </c>
      <c r="N224" s="202" t="str">
        <f>_xlfn.XLOOKUP($B224,'02-HKO'!$C$12:$C$106,'02-HKO'!$B$12:$B$106,"---")</f>
        <v>---</v>
      </c>
      <c r="O224" s="204">
        <f>_xlfn.XLOOKUP($B224,'02-HKO'!$C$12:$C$106,'02-HKO'!$I$12:$I$106,0)</f>
        <v>0</v>
      </c>
      <c r="P224" s="202" t="str">
        <f>_xlfn.XLOOKUP($B224,'03-ŠCJ'!$C$12:$C$106,'03-ŠCJ'!$B$12:$B$106,"---")</f>
        <v>---</v>
      </c>
      <c r="Q224" s="204">
        <f>_xlfn.XLOOKUP($B224,'03-ŠCJ'!$C$12:$C$106,'03-ŠCJ'!$I$12:$I$106,0)</f>
        <v>0</v>
      </c>
      <c r="R224" s="217"/>
      <c r="S224" s="218"/>
      <c r="T224" s="219"/>
      <c r="U224" s="220"/>
      <c r="V224" s="217"/>
      <c r="W224" s="218"/>
      <c r="X224" s="219"/>
      <c r="Y224" s="220"/>
      <c r="Z224" s="217"/>
      <c r="AA224" s="218"/>
    </row>
    <row r="225" spans="2:27" x14ac:dyDescent="0.25">
      <c r="B225" s="209">
        <v>220</v>
      </c>
      <c r="C225" s="210"/>
      <c r="D225" s="211"/>
      <c r="E225" s="212"/>
      <c r="F225" s="213"/>
      <c r="G225" s="214"/>
      <c r="H225" s="189"/>
      <c r="I225" s="215"/>
      <c r="J225" s="216" t="e">
        <f>_xlfn.RANK.EQ(I225,$I$6:$I$306)</f>
        <v>#N/A</v>
      </c>
      <c r="K225" s="189"/>
      <c r="L225" s="202" t="str">
        <f>_xlfn.XLOOKUP($B225,'01-KMC'!$C$12:$C$106,'01-KMC'!$B$12:$B$106,"---")</f>
        <v>---</v>
      </c>
      <c r="M225" s="203" t="str">
        <f>_xlfn.XLOOKUP($B225,'01-KMC'!$C$12:$C$106,'01-KMC'!$I$12:$I$106,"0")</f>
        <v>0</v>
      </c>
      <c r="N225" s="202" t="str">
        <f>_xlfn.XLOOKUP($B225,'02-HKO'!$C$12:$C$106,'02-HKO'!$B$12:$B$106,"---")</f>
        <v>---</v>
      </c>
      <c r="O225" s="204">
        <f>_xlfn.XLOOKUP($B225,'02-HKO'!$C$12:$C$106,'02-HKO'!$I$12:$I$106,0)</f>
        <v>0</v>
      </c>
      <c r="P225" s="202" t="str">
        <f>_xlfn.XLOOKUP($B225,'03-ŠCJ'!$C$12:$C$106,'03-ŠCJ'!$B$12:$B$106,"---")</f>
        <v>---</v>
      </c>
      <c r="Q225" s="204">
        <f>_xlfn.XLOOKUP($B225,'03-ŠCJ'!$C$12:$C$106,'03-ŠCJ'!$I$12:$I$106,0)</f>
        <v>0</v>
      </c>
      <c r="R225" s="217"/>
      <c r="S225" s="218"/>
      <c r="T225" s="219"/>
      <c r="U225" s="220"/>
      <c r="V225" s="217"/>
      <c r="W225" s="218"/>
      <c r="X225" s="219"/>
      <c r="Y225" s="220"/>
      <c r="Z225" s="217"/>
      <c r="AA225" s="218"/>
    </row>
    <row r="226" spans="2:27" x14ac:dyDescent="0.25">
      <c r="B226" s="209">
        <v>221</v>
      </c>
      <c r="C226" s="210"/>
      <c r="D226" s="211"/>
      <c r="E226" s="212"/>
      <c r="F226" s="213"/>
      <c r="G226" s="214"/>
      <c r="H226" s="189"/>
      <c r="I226" s="215"/>
      <c r="J226" s="216" t="e">
        <f>_xlfn.RANK.EQ(I226,$I$6:$I$306)</f>
        <v>#N/A</v>
      </c>
      <c r="K226" s="189"/>
      <c r="L226" s="202" t="str">
        <f>_xlfn.XLOOKUP($B226,'01-KMC'!$C$12:$C$106,'01-KMC'!$B$12:$B$106,"---")</f>
        <v>---</v>
      </c>
      <c r="M226" s="203" t="str">
        <f>_xlfn.XLOOKUP($B226,'01-KMC'!$C$12:$C$106,'01-KMC'!$I$12:$I$106,"0")</f>
        <v>0</v>
      </c>
      <c r="N226" s="202" t="str">
        <f>_xlfn.XLOOKUP($B226,'02-HKO'!$C$12:$C$106,'02-HKO'!$B$12:$B$106,"---")</f>
        <v>---</v>
      </c>
      <c r="O226" s="204">
        <f>_xlfn.XLOOKUP($B226,'02-HKO'!$C$12:$C$106,'02-HKO'!$I$12:$I$106,0)</f>
        <v>0</v>
      </c>
      <c r="P226" s="202" t="str">
        <f>_xlfn.XLOOKUP($B226,'03-ŠCJ'!$C$12:$C$106,'03-ŠCJ'!$B$12:$B$106,"---")</f>
        <v>---</v>
      </c>
      <c r="Q226" s="204">
        <f>_xlfn.XLOOKUP($B226,'03-ŠCJ'!$C$12:$C$106,'03-ŠCJ'!$I$12:$I$106,0)</f>
        <v>0</v>
      </c>
      <c r="R226" s="217"/>
      <c r="S226" s="218"/>
      <c r="T226" s="219"/>
      <c r="U226" s="220"/>
      <c r="V226" s="217"/>
      <c r="W226" s="218"/>
      <c r="X226" s="219"/>
      <c r="Y226" s="220"/>
      <c r="Z226" s="217"/>
      <c r="AA226" s="218"/>
    </row>
    <row r="227" spans="2:27" x14ac:dyDescent="0.25">
      <c r="B227" s="209">
        <v>222</v>
      </c>
      <c r="C227" s="210"/>
      <c r="D227" s="211"/>
      <c r="E227" s="212"/>
      <c r="F227" s="213"/>
      <c r="G227" s="214"/>
      <c r="H227" s="189"/>
      <c r="I227" s="215"/>
      <c r="J227" s="216" t="e">
        <f>_xlfn.RANK.EQ(I227,$I$6:$I$306)</f>
        <v>#N/A</v>
      </c>
      <c r="K227" s="189"/>
      <c r="L227" s="202" t="str">
        <f>_xlfn.XLOOKUP($B227,'01-KMC'!$C$12:$C$106,'01-KMC'!$B$12:$B$106,"---")</f>
        <v>---</v>
      </c>
      <c r="M227" s="203" t="str">
        <f>_xlfn.XLOOKUP($B227,'01-KMC'!$C$12:$C$106,'01-KMC'!$I$12:$I$106,"0")</f>
        <v>0</v>
      </c>
      <c r="N227" s="202" t="str">
        <f>_xlfn.XLOOKUP($B227,'02-HKO'!$C$12:$C$106,'02-HKO'!$B$12:$B$106,"---")</f>
        <v>---</v>
      </c>
      <c r="O227" s="204">
        <f>_xlfn.XLOOKUP($B227,'02-HKO'!$C$12:$C$106,'02-HKO'!$I$12:$I$106,0)</f>
        <v>0</v>
      </c>
      <c r="P227" s="202" t="str">
        <f>_xlfn.XLOOKUP($B227,'03-ŠCJ'!$C$12:$C$106,'03-ŠCJ'!$B$12:$B$106,"---")</f>
        <v>---</v>
      </c>
      <c r="Q227" s="204">
        <f>_xlfn.XLOOKUP($B227,'03-ŠCJ'!$C$12:$C$106,'03-ŠCJ'!$I$12:$I$106,0)</f>
        <v>0</v>
      </c>
      <c r="R227" s="217"/>
      <c r="S227" s="218"/>
      <c r="T227" s="219"/>
      <c r="U227" s="220"/>
      <c r="V227" s="217"/>
      <c r="W227" s="218"/>
      <c r="X227" s="219"/>
      <c r="Y227" s="220"/>
      <c r="Z227" s="217"/>
      <c r="AA227" s="218"/>
    </row>
    <row r="228" spans="2:27" x14ac:dyDescent="0.25">
      <c r="B228" s="209">
        <v>223</v>
      </c>
      <c r="C228" s="210"/>
      <c r="D228" s="211"/>
      <c r="E228" s="212"/>
      <c r="F228" s="213"/>
      <c r="G228" s="214"/>
      <c r="H228" s="189"/>
      <c r="I228" s="215"/>
      <c r="J228" s="216" t="e">
        <f>_xlfn.RANK.EQ(I228,$I$6:$I$306)</f>
        <v>#N/A</v>
      </c>
      <c r="K228" s="189"/>
      <c r="L228" s="202" t="str">
        <f>_xlfn.XLOOKUP($B228,'01-KMC'!$C$12:$C$106,'01-KMC'!$B$12:$B$106,"---")</f>
        <v>---</v>
      </c>
      <c r="M228" s="203" t="str">
        <f>_xlfn.XLOOKUP($B228,'01-KMC'!$C$12:$C$106,'01-KMC'!$I$12:$I$106,"0")</f>
        <v>0</v>
      </c>
      <c r="N228" s="202" t="str">
        <f>_xlfn.XLOOKUP($B228,'02-HKO'!$C$12:$C$106,'02-HKO'!$B$12:$B$106,"---")</f>
        <v>---</v>
      </c>
      <c r="O228" s="204">
        <f>_xlfn.XLOOKUP($B228,'02-HKO'!$C$12:$C$106,'02-HKO'!$I$12:$I$106,0)</f>
        <v>0</v>
      </c>
      <c r="P228" s="202" t="str">
        <f>_xlfn.XLOOKUP($B228,'03-ŠCJ'!$C$12:$C$106,'03-ŠCJ'!$B$12:$B$106,"---")</f>
        <v>---</v>
      </c>
      <c r="Q228" s="204">
        <f>_xlfn.XLOOKUP($B228,'03-ŠCJ'!$C$12:$C$106,'03-ŠCJ'!$I$12:$I$106,0)</f>
        <v>0</v>
      </c>
      <c r="R228" s="217"/>
      <c r="S228" s="218"/>
      <c r="T228" s="219"/>
      <c r="U228" s="220"/>
      <c r="V228" s="217"/>
      <c r="W228" s="218"/>
      <c r="X228" s="219"/>
      <c r="Y228" s="220"/>
      <c r="Z228" s="217"/>
      <c r="AA228" s="218"/>
    </row>
    <row r="229" spans="2:27" x14ac:dyDescent="0.25">
      <c r="B229" s="209">
        <v>224</v>
      </c>
      <c r="C229" s="210"/>
      <c r="D229" s="211"/>
      <c r="E229" s="212"/>
      <c r="F229" s="213"/>
      <c r="G229" s="214"/>
      <c r="H229" s="189"/>
      <c r="I229" s="215"/>
      <c r="J229" s="216" t="e">
        <f>_xlfn.RANK.EQ(I229,$I$6:$I$306)</f>
        <v>#N/A</v>
      </c>
      <c r="K229" s="189"/>
      <c r="L229" s="202" t="str">
        <f>_xlfn.XLOOKUP($B229,'01-KMC'!$C$12:$C$106,'01-KMC'!$B$12:$B$106,"---")</f>
        <v>---</v>
      </c>
      <c r="M229" s="203" t="str">
        <f>_xlfn.XLOOKUP($B229,'01-KMC'!$C$12:$C$106,'01-KMC'!$I$12:$I$106,"0")</f>
        <v>0</v>
      </c>
      <c r="N229" s="202" t="str">
        <f>_xlfn.XLOOKUP($B229,'02-HKO'!$C$12:$C$106,'02-HKO'!$B$12:$B$106,"---")</f>
        <v>---</v>
      </c>
      <c r="O229" s="204">
        <f>_xlfn.XLOOKUP($B229,'02-HKO'!$C$12:$C$106,'02-HKO'!$I$12:$I$106,0)</f>
        <v>0</v>
      </c>
      <c r="P229" s="202" t="str">
        <f>_xlfn.XLOOKUP($B229,'03-ŠCJ'!$C$12:$C$106,'03-ŠCJ'!$B$12:$B$106,"---")</f>
        <v>---</v>
      </c>
      <c r="Q229" s="204">
        <f>_xlfn.XLOOKUP($B229,'03-ŠCJ'!$C$12:$C$106,'03-ŠCJ'!$I$12:$I$106,0)</f>
        <v>0</v>
      </c>
      <c r="R229" s="217"/>
      <c r="S229" s="218"/>
      <c r="T229" s="219"/>
      <c r="U229" s="220"/>
      <c r="V229" s="217"/>
      <c r="W229" s="218"/>
      <c r="X229" s="219"/>
      <c r="Y229" s="220"/>
      <c r="Z229" s="217"/>
      <c r="AA229" s="218"/>
    </row>
    <row r="230" spans="2:27" x14ac:dyDescent="0.25">
      <c r="B230" s="209">
        <v>225</v>
      </c>
      <c r="C230" s="210"/>
      <c r="D230" s="211"/>
      <c r="E230" s="212"/>
      <c r="F230" s="213"/>
      <c r="G230" s="214"/>
      <c r="H230" s="189"/>
      <c r="I230" s="215"/>
      <c r="J230" s="216" t="e">
        <f>_xlfn.RANK.EQ(I230,$I$6:$I$306)</f>
        <v>#N/A</v>
      </c>
      <c r="K230" s="189"/>
      <c r="L230" s="202" t="str">
        <f>_xlfn.XLOOKUP($B230,'01-KMC'!$C$12:$C$106,'01-KMC'!$B$12:$B$106,"---")</f>
        <v>---</v>
      </c>
      <c r="M230" s="203" t="str">
        <f>_xlfn.XLOOKUP($B230,'01-KMC'!$C$12:$C$106,'01-KMC'!$I$12:$I$106,"0")</f>
        <v>0</v>
      </c>
      <c r="N230" s="202" t="str">
        <f>_xlfn.XLOOKUP($B230,'02-HKO'!$C$12:$C$106,'02-HKO'!$B$12:$B$106,"---")</f>
        <v>---</v>
      </c>
      <c r="O230" s="204">
        <f>_xlfn.XLOOKUP($B230,'02-HKO'!$C$12:$C$106,'02-HKO'!$I$12:$I$106,0)</f>
        <v>0</v>
      </c>
      <c r="P230" s="202" t="str">
        <f>_xlfn.XLOOKUP($B230,'03-ŠCJ'!$C$12:$C$106,'03-ŠCJ'!$B$12:$B$106,"---")</f>
        <v>---</v>
      </c>
      <c r="Q230" s="204">
        <f>_xlfn.XLOOKUP($B230,'03-ŠCJ'!$C$12:$C$106,'03-ŠCJ'!$I$12:$I$106,0)</f>
        <v>0</v>
      </c>
      <c r="R230" s="217"/>
      <c r="S230" s="218"/>
      <c r="T230" s="219"/>
      <c r="U230" s="220"/>
      <c r="V230" s="217"/>
      <c r="W230" s="218"/>
      <c r="X230" s="219"/>
      <c r="Y230" s="220"/>
      <c r="Z230" s="217"/>
      <c r="AA230" s="218"/>
    </row>
    <row r="231" spans="2:27" x14ac:dyDescent="0.25">
      <c r="B231" s="209">
        <v>226</v>
      </c>
      <c r="C231" s="210"/>
      <c r="D231" s="211"/>
      <c r="E231" s="212"/>
      <c r="F231" s="213"/>
      <c r="G231" s="214"/>
      <c r="H231" s="189"/>
      <c r="I231" s="215"/>
      <c r="J231" s="216" t="e">
        <f>_xlfn.RANK.EQ(I231,$I$6:$I$306)</f>
        <v>#N/A</v>
      </c>
      <c r="K231" s="189"/>
      <c r="L231" s="202" t="str">
        <f>_xlfn.XLOOKUP($B231,'01-KMC'!$C$12:$C$106,'01-KMC'!$B$12:$B$106,"---")</f>
        <v>---</v>
      </c>
      <c r="M231" s="203" t="str">
        <f>_xlfn.XLOOKUP($B231,'01-KMC'!$C$12:$C$106,'01-KMC'!$I$12:$I$106,"0")</f>
        <v>0</v>
      </c>
      <c r="N231" s="202" t="str">
        <f>_xlfn.XLOOKUP($B231,'02-HKO'!$C$12:$C$106,'02-HKO'!$B$12:$B$106,"---")</f>
        <v>---</v>
      </c>
      <c r="O231" s="204">
        <f>_xlfn.XLOOKUP($B231,'02-HKO'!$C$12:$C$106,'02-HKO'!$I$12:$I$106,0)</f>
        <v>0</v>
      </c>
      <c r="P231" s="202" t="str">
        <f>_xlfn.XLOOKUP($B231,'03-ŠCJ'!$C$12:$C$106,'03-ŠCJ'!$B$12:$B$106,"---")</f>
        <v>---</v>
      </c>
      <c r="Q231" s="204">
        <f>_xlfn.XLOOKUP($B231,'03-ŠCJ'!$C$12:$C$106,'03-ŠCJ'!$I$12:$I$106,0)</f>
        <v>0</v>
      </c>
      <c r="R231" s="217"/>
      <c r="S231" s="218"/>
      <c r="T231" s="219"/>
      <c r="U231" s="220"/>
      <c r="V231" s="217"/>
      <c r="W231" s="218"/>
      <c r="X231" s="219"/>
      <c r="Y231" s="220"/>
      <c r="Z231" s="217"/>
      <c r="AA231" s="218"/>
    </row>
    <row r="232" spans="2:27" x14ac:dyDescent="0.25">
      <c r="B232" s="209">
        <v>227</v>
      </c>
      <c r="C232" s="210"/>
      <c r="D232" s="211"/>
      <c r="E232" s="212"/>
      <c r="F232" s="213"/>
      <c r="G232" s="214"/>
      <c r="H232" s="189"/>
      <c r="I232" s="215"/>
      <c r="J232" s="216" t="e">
        <f>_xlfn.RANK.EQ(I232,$I$6:$I$306)</f>
        <v>#N/A</v>
      </c>
      <c r="K232" s="189"/>
      <c r="L232" s="202" t="str">
        <f>_xlfn.XLOOKUP($B232,'01-KMC'!$C$12:$C$106,'01-KMC'!$B$12:$B$106,"---")</f>
        <v>---</v>
      </c>
      <c r="M232" s="203" t="str">
        <f>_xlfn.XLOOKUP($B232,'01-KMC'!$C$12:$C$106,'01-KMC'!$I$12:$I$106,"0")</f>
        <v>0</v>
      </c>
      <c r="N232" s="202" t="str">
        <f>_xlfn.XLOOKUP($B232,'02-HKO'!$C$12:$C$106,'02-HKO'!$B$12:$B$106,"---")</f>
        <v>---</v>
      </c>
      <c r="O232" s="204">
        <f>_xlfn.XLOOKUP($B232,'02-HKO'!$C$12:$C$106,'02-HKO'!$I$12:$I$106,0)</f>
        <v>0</v>
      </c>
      <c r="P232" s="202" t="str">
        <f>_xlfn.XLOOKUP($B232,'03-ŠCJ'!$C$12:$C$106,'03-ŠCJ'!$B$12:$B$106,"---")</f>
        <v>---</v>
      </c>
      <c r="Q232" s="204">
        <f>_xlfn.XLOOKUP($B232,'03-ŠCJ'!$C$12:$C$106,'03-ŠCJ'!$I$12:$I$106,0)</f>
        <v>0</v>
      </c>
      <c r="R232" s="217"/>
      <c r="S232" s="218"/>
      <c r="T232" s="219"/>
      <c r="U232" s="220"/>
      <c r="V232" s="217"/>
      <c r="W232" s="218"/>
      <c r="X232" s="219"/>
      <c r="Y232" s="220"/>
      <c r="Z232" s="217"/>
      <c r="AA232" s="218"/>
    </row>
    <row r="233" spans="2:27" x14ac:dyDescent="0.25">
      <c r="B233" s="209">
        <v>228</v>
      </c>
      <c r="C233" s="210"/>
      <c r="D233" s="211"/>
      <c r="E233" s="212"/>
      <c r="F233" s="213"/>
      <c r="G233" s="214"/>
      <c r="H233" s="189"/>
      <c r="I233" s="215"/>
      <c r="J233" s="216" t="e">
        <f>_xlfn.RANK.EQ(I233,$I$6:$I$306)</f>
        <v>#N/A</v>
      </c>
      <c r="K233" s="189"/>
      <c r="L233" s="202" t="str">
        <f>_xlfn.XLOOKUP($B233,'01-KMC'!$C$12:$C$106,'01-KMC'!$B$12:$B$106,"---")</f>
        <v>---</v>
      </c>
      <c r="M233" s="203" t="str">
        <f>_xlfn.XLOOKUP($B233,'01-KMC'!$C$12:$C$106,'01-KMC'!$I$12:$I$106,"0")</f>
        <v>0</v>
      </c>
      <c r="N233" s="202" t="str">
        <f>_xlfn.XLOOKUP($B233,'02-HKO'!$C$12:$C$106,'02-HKO'!$B$12:$B$106,"---")</f>
        <v>---</v>
      </c>
      <c r="O233" s="204">
        <f>_xlfn.XLOOKUP($B233,'02-HKO'!$C$12:$C$106,'02-HKO'!$I$12:$I$106,0)</f>
        <v>0</v>
      </c>
      <c r="P233" s="202" t="str">
        <f>_xlfn.XLOOKUP($B233,'03-ŠCJ'!$C$12:$C$106,'03-ŠCJ'!$B$12:$B$106,"---")</f>
        <v>---</v>
      </c>
      <c r="Q233" s="204">
        <f>_xlfn.XLOOKUP($B233,'03-ŠCJ'!$C$12:$C$106,'03-ŠCJ'!$I$12:$I$106,0)</f>
        <v>0</v>
      </c>
      <c r="R233" s="217"/>
      <c r="S233" s="218"/>
      <c r="T233" s="219"/>
      <c r="U233" s="220"/>
      <c r="V233" s="217"/>
      <c r="W233" s="218"/>
      <c r="X233" s="219"/>
      <c r="Y233" s="220"/>
      <c r="Z233" s="217"/>
      <c r="AA233" s="218"/>
    </row>
    <row r="234" spans="2:27" x14ac:dyDescent="0.25">
      <c r="B234" s="209">
        <v>229</v>
      </c>
      <c r="C234" s="210"/>
      <c r="D234" s="211"/>
      <c r="E234" s="212"/>
      <c r="F234" s="213"/>
      <c r="G234" s="214"/>
      <c r="H234" s="189"/>
      <c r="I234" s="215"/>
      <c r="J234" s="216" t="e">
        <f>_xlfn.RANK.EQ(I234,$I$6:$I$306)</f>
        <v>#N/A</v>
      </c>
      <c r="K234" s="189"/>
      <c r="L234" s="202" t="str">
        <f>_xlfn.XLOOKUP($B234,'01-KMC'!$C$12:$C$106,'01-KMC'!$B$12:$B$106,"---")</f>
        <v>---</v>
      </c>
      <c r="M234" s="203" t="str">
        <f>_xlfn.XLOOKUP($B234,'01-KMC'!$C$12:$C$106,'01-KMC'!$I$12:$I$106,"0")</f>
        <v>0</v>
      </c>
      <c r="N234" s="202" t="str">
        <f>_xlfn.XLOOKUP($B234,'02-HKO'!$C$12:$C$106,'02-HKO'!$B$12:$B$106,"---")</f>
        <v>---</v>
      </c>
      <c r="O234" s="204">
        <f>_xlfn.XLOOKUP($B234,'02-HKO'!$C$12:$C$106,'02-HKO'!$I$12:$I$106,0)</f>
        <v>0</v>
      </c>
      <c r="P234" s="202" t="str">
        <f>_xlfn.XLOOKUP($B234,'03-ŠCJ'!$C$12:$C$106,'03-ŠCJ'!$B$12:$B$106,"---")</f>
        <v>---</v>
      </c>
      <c r="Q234" s="204">
        <f>_xlfn.XLOOKUP($B234,'03-ŠCJ'!$C$12:$C$106,'03-ŠCJ'!$I$12:$I$106,0)</f>
        <v>0</v>
      </c>
      <c r="R234" s="217"/>
      <c r="S234" s="218"/>
      <c r="T234" s="219"/>
      <c r="U234" s="220"/>
      <c r="V234" s="217"/>
      <c r="W234" s="218"/>
      <c r="X234" s="219"/>
      <c r="Y234" s="220"/>
      <c r="Z234" s="217"/>
      <c r="AA234" s="218"/>
    </row>
    <row r="235" spans="2:27" x14ac:dyDescent="0.25">
      <c r="B235" s="209">
        <v>230</v>
      </c>
      <c r="C235" s="210"/>
      <c r="D235" s="211"/>
      <c r="E235" s="212"/>
      <c r="F235" s="213"/>
      <c r="G235" s="214"/>
      <c r="H235" s="189"/>
      <c r="I235" s="215"/>
      <c r="J235" s="216" t="e">
        <f>_xlfn.RANK.EQ(I235,$I$6:$I$306)</f>
        <v>#N/A</v>
      </c>
      <c r="K235" s="189"/>
      <c r="L235" s="202" t="str">
        <f>_xlfn.XLOOKUP($B235,'01-KMC'!$C$12:$C$106,'01-KMC'!$B$12:$B$106,"---")</f>
        <v>---</v>
      </c>
      <c r="M235" s="203" t="str">
        <f>_xlfn.XLOOKUP($B235,'01-KMC'!$C$12:$C$106,'01-KMC'!$I$12:$I$106,"0")</f>
        <v>0</v>
      </c>
      <c r="N235" s="202" t="str">
        <f>_xlfn.XLOOKUP($B235,'02-HKO'!$C$12:$C$106,'02-HKO'!$B$12:$B$106,"---")</f>
        <v>---</v>
      </c>
      <c r="O235" s="204">
        <f>_xlfn.XLOOKUP($B235,'02-HKO'!$C$12:$C$106,'02-HKO'!$I$12:$I$106,0)</f>
        <v>0</v>
      </c>
      <c r="P235" s="202" t="str">
        <f>_xlfn.XLOOKUP($B235,'03-ŠCJ'!$C$12:$C$106,'03-ŠCJ'!$B$12:$B$106,"---")</f>
        <v>---</v>
      </c>
      <c r="Q235" s="204">
        <f>_xlfn.XLOOKUP($B235,'03-ŠCJ'!$C$12:$C$106,'03-ŠCJ'!$I$12:$I$106,0)</f>
        <v>0</v>
      </c>
      <c r="R235" s="217"/>
      <c r="S235" s="218"/>
      <c r="T235" s="219"/>
      <c r="U235" s="220"/>
      <c r="V235" s="217"/>
      <c r="W235" s="218"/>
      <c r="X235" s="219"/>
      <c r="Y235" s="220"/>
      <c r="Z235" s="217"/>
      <c r="AA235" s="218"/>
    </row>
    <row r="236" spans="2:27" x14ac:dyDescent="0.25">
      <c r="B236" s="209">
        <v>231</v>
      </c>
      <c r="C236" s="210"/>
      <c r="D236" s="211"/>
      <c r="E236" s="212"/>
      <c r="F236" s="213"/>
      <c r="G236" s="214"/>
      <c r="H236" s="189"/>
      <c r="I236" s="215"/>
      <c r="J236" s="216" t="e">
        <f>_xlfn.RANK.EQ(I236,$I$6:$I$306)</f>
        <v>#N/A</v>
      </c>
      <c r="K236" s="189"/>
      <c r="L236" s="202" t="str">
        <f>_xlfn.XLOOKUP($B236,'01-KMC'!$C$12:$C$106,'01-KMC'!$B$12:$B$106,"---")</f>
        <v>---</v>
      </c>
      <c r="M236" s="203" t="str">
        <f>_xlfn.XLOOKUP($B236,'01-KMC'!$C$12:$C$106,'01-KMC'!$I$12:$I$106,"0")</f>
        <v>0</v>
      </c>
      <c r="N236" s="202" t="str">
        <f>_xlfn.XLOOKUP($B236,'02-HKO'!$C$12:$C$106,'02-HKO'!$B$12:$B$106,"---")</f>
        <v>---</v>
      </c>
      <c r="O236" s="204">
        <f>_xlfn.XLOOKUP($B236,'02-HKO'!$C$12:$C$106,'02-HKO'!$I$12:$I$106,0)</f>
        <v>0</v>
      </c>
      <c r="P236" s="202" t="str">
        <f>_xlfn.XLOOKUP($B236,'03-ŠCJ'!$C$12:$C$106,'03-ŠCJ'!$B$12:$B$106,"---")</f>
        <v>---</v>
      </c>
      <c r="Q236" s="204">
        <f>_xlfn.XLOOKUP($B236,'03-ŠCJ'!$C$12:$C$106,'03-ŠCJ'!$I$12:$I$106,0)</f>
        <v>0</v>
      </c>
      <c r="R236" s="217"/>
      <c r="S236" s="218"/>
      <c r="T236" s="219"/>
      <c r="U236" s="220"/>
      <c r="V236" s="217"/>
      <c r="W236" s="218"/>
      <c r="X236" s="219"/>
      <c r="Y236" s="220"/>
      <c r="Z236" s="217"/>
      <c r="AA236" s="218"/>
    </row>
    <row r="237" spans="2:27" x14ac:dyDescent="0.25">
      <c r="B237" s="209">
        <v>232</v>
      </c>
      <c r="C237" s="210"/>
      <c r="D237" s="211"/>
      <c r="E237" s="212"/>
      <c r="F237" s="213"/>
      <c r="G237" s="214"/>
      <c r="H237" s="189"/>
      <c r="I237" s="215"/>
      <c r="J237" s="216" t="e">
        <f>_xlfn.RANK.EQ(I237,$I$6:$I$306)</f>
        <v>#N/A</v>
      </c>
      <c r="K237" s="189"/>
      <c r="L237" s="202" t="str">
        <f>_xlfn.XLOOKUP($B237,'01-KMC'!$C$12:$C$106,'01-KMC'!$B$12:$B$106,"---")</f>
        <v>---</v>
      </c>
      <c r="M237" s="203" t="str">
        <f>_xlfn.XLOOKUP($B237,'01-KMC'!$C$12:$C$106,'01-KMC'!$I$12:$I$106,"0")</f>
        <v>0</v>
      </c>
      <c r="N237" s="202" t="str">
        <f>_xlfn.XLOOKUP($B237,'02-HKO'!$C$12:$C$106,'02-HKO'!$B$12:$B$106,"---")</f>
        <v>---</v>
      </c>
      <c r="O237" s="204">
        <f>_xlfn.XLOOKUP($B237,'02-HKO'!$C$12:$C$106,'02-HKO'!$I$12:$I$106,0)</f>
        <v>0</v>
      </c>
      <c r="P237" s="202" t="str">
        <f>_xlfn.XLOOKUP($B237,'03-ŠCJ'!$C$12:$C$106,'03-ŠCJ'!$B$12:$B$106,"---")</f>
        <v>---</v>
      </c>
      <c r="Q237" s="204">
        <f>_xlfn.XLOOKUP($B237,'03-ŠCJ'!$C$12:$C$106,'03-ŠCJ'!$I$12:$I$106,0)</f>
        <v>0</v>
      </c>
      <c r="R237" s="217"/>
      <c r="S237" s="218"/>
      <c r="T237" s="219"/>
      <c r="U237" s="220"/>
      <c r="V237" s="217"/>
      <c r="W237" s="218"/>
      <c r="X237" s="219"/>
      <c r="Y237" s="220"/>
      <c r="Z237" s="217"/>
      <c r="AA237" s="218"/>
    </row>
    <row r="238" spans="2:27" x14ac:dyDescent="0.25">
      <c r="B238" s="209">
        <v>233</v>
      </c>
      <c r="C238" s="210"/>
      <c r="D238" s="211"/>
      <c r="E238" s="212"/>
      <c r="F238" s="213"/>
      <c r="G238" s="214"/>
      <c r="H238" s="189"/>
      <c r="I238" s="215"/>
      <c r="J238" s="216" t="e">
        <f>_xlfn.RANK.EQ(I238,$I$6:$I$306)</f>
        <v>#N/A</v>
      </c>
      <c r="K238" s="189"/>
      <c r="L238" s="202" t="str">
        <f>_xlfn.XLOOKUP($B238,'01-KMC'!$C$12:$C$106,'01-KMC'!$B$12:$B$106,"---")</f>
        <v>---</v>
      </c>
      <c r="M238" s="203" t="str">
        <f>_xlfn.XLOOKUP($B238,'01-KMC'!$C$12:$C$106,'01-KMC'!$I$12:$I$106,"0")</f>
        <v>0</v>
      </c>
      <c r="N238" s="202" t="str">
        <f>_xlfn.XLOOKUP($B238,'02-HKO'!$C$12:$C$106,'02-HKO'!$B$12:$B$106,"---")</f>
        <v>---</v>
      </c>
      <c r="O238" s="204">
        <f>_xlfn.XLOOKUP($B238,'02-HKO'!$C$12:$C$106,'02-HKO'!$I$12:$I$106,0)</f>
        <v>0</v>
      </c>
      <c r="P238" s="202" t="str">
        <f>_xlfn.XLOOKUP($B238,'03-ŠCJ'!$C$12:$C$106,'03-ŠCJ'!$B$12:$B$106,"---")</f>
        <v>---</v>
      </c>
      <c r="Q238" s="204">
        <f>_xlfn.XLOOKUP($B238,'03-ŠCJ'!$C$12:$C$106,'03-ŠCJ'!$I$12:$I$106,0)</f>
        <v>0</v>
      </c>
      <c r="R238" s="217"/>
      <c r="S238" s="218"/>
      <c r="T238" s="219"/>
      <c r="U238" s="220"/>
      <c r="V238" s="217"/>
      <c r="W238" s="218"/>
      <c r="X238" s="219"/>
      <c r="Y238" s="220"/>
      <c r="Z238" s="217"/>
      <c r="AA238" s="218"/>
    </row>
    <row r="239" spans="2:27" x14ac:dyDescent="0.25">
      <c r="B239" s="209">
        <v>234</v>
      </c>
      <c r="C239" s="210"/>
      <c r="D239" s="211"/>
      <c r="E239" s="212"/>
      <c r="F239" s="213"/>
      <c r="G239" s="214"/>
      <c r="H239" s="189"/>
      <c r="I239" s="215"/>
      <c r="J239" s="216" t="e">
        <f>_xlfn.RANK.EQ(I239,$I$6:$I$306)</f>
        <v>#N/A</v>
      </c>
      <c r="K239" s="189"/>
      <c r="L239" s="202" t="str">
        <f>_xlfn.XLOOKUP($B239,'01-KMC'!$C$12:$C$106,'01-KMC'!$B$12:$B$106,"---")</f>
        <v>---</v>
      </c>
      <c r="M239" s="203" t="str">
        <f>_xlfn.XLOOKUP($B239,'01-KMC'!$C$12:$C$106,'01-KMC'!$I$12:$I$106,"0")</f>
        <v>0</v>
      </c>
      <c r="N239" s="202" t="str">
        <f>_xlfn.XLOOKUP($B239,'02-HKO'!$C$12:$C$106,'02-HKO'!$B$12:$B$106,"---")</f>
        <v>---</v>
      </c>
      <c r="O239" s="204">
        <f>_xlfn.XLOOKUP($B239,'02-HKO'!$C$12:$C$106,'02-HKO'!$I$12:$I$106,0)</f>
        <v>0</v>
      </c>
      <c r="P239" s="202" t="str">
        <f>_xlfn.XLOOKUP($B239,'03-ŠCJ'!$C$12:$C$106,'03-ŠCJ'!$B$12:$B$106,"---")</f>
        <v>---</v>
      </c>
      <c r="Q239" s="204">
        <f>_xlfn.XLOOKUP($B239,'03-ŠCJ'!$C$12:$C$106,'03-ŠCJ'!$I$12:$I$106,0)</f>
        <v>0</v>
      </c>
      <c r="R239" s="217"/>
      <c r="S239" s="218"/>
      <c r="T239" s="219"/>
      <c r="U239" s="220"/>
      <c r="V239" s="217"/>
      <c r="W239" s="218"/>
      <c r="X239" s="219"/>
      <c r="Y239" s="220"/>
      <c r="Z239" s="217"/>
      <c r="AA239" s="218"/>
    </row>
    <row r="240" spans="2:27" x14ac:dyDescent="0.25">
      <c r="B240" s="209">
        <v>235</v>
      </c>
      <c r="C240" s="210"/>
      <c r="D240" s="211"/>
      <c r="E240" s="212"/>
      <c r="F240" s="213"/>
      <c r="G240" s="214"/>
      <c r="H240" s="189"/>
      <c r="I240" s="215"/>
      <c r="J240" s="216" t="e">
        <f>_xlfn.RANK.EQ(I240,$I$6:$I$306)</f>
        <v>#N/A</v>
      </c>
      <c r="K240" s="189"/>
      <c r="L240" s="202" t="str">
        <f>_xlfn.XLOOKUP($B240,'01-KMC'!$C$12:$C$106,'01-KMC'!$B$12:$B$106,"---")</f>
        <v>---</v>
      </c>
      <c r="M240" s="203" t="str">
        <f>_xlfn.XLOOKUP($B240,'01-KMC'!$C$12:$C$106,'01-KMC'!$I$12:$I$106,"0")</f>
        <v>0</v>
      </c>
      <c r="N240" s="202" t="str">
        <f>_xlfn.XLOOKUP($B240,'02-HKO'!$C$12:$C$106,'02-HKO'!$B$12:$B$106,"---")</f>
        <v>---</v>
      </c>
      <c r="O240" s="204">
        <f>_xlfn.XLOOKUP($B240,'02-HKO'!$C$12:$C$106,'02-HKO'!$I$12:$I$106,0)</f>
        <v>0</v>
      </c>
      <c r="P240" s="202" t="str">
        <f>_xlfn.XLOOKUP($B240,'03-ŠCJ'!$C$12:$C$106,'03-ŠCJ'!$B$12:$B$106,"---")</f>
        <v>---</v>
      </c>
      <c r="Q240" s="204">
        <f>_xlfn.XLOOKUP($B240,'03-ŠCJ'!$C$12:$C$106,'03-ŠCJ'!$I$12:$I$106,0)</f>
        <v>0</v>
      </c>
      <c r="R240" s="217"/>
      <c r="S240" s="218"/>
      <c r="T240" s="219"/>
      <c r="U240" s="220"/>
      <c r="V240" s="217"/>
      <c r="W240" s="218"/>
      <c r="X240" s="219"/>
      <c r="Y240" s="220"/>
      <c r="Z240" s="217"/>
      <c r="AA240" s="218"/>
    </row>
    <row r="241" spans="2:27" x14ac:dyDescent="0.25">
      <c r="B241" s="209">
        <v>236</v>
      </c>
      <c r="C241" s="210"/>
      <c r="D241" s="211"/>
      <c r="E241" s="212"/>
      <c r="F241" s="213"/>
      <c r="G241" s="214"/>
      <c r="H241" s="189"/>
      <c r="I241" s="215"/>
      <c r="J241" s="216" t="e">
        <f>_xlfn.RANK.EQ(I241,$I$6:$I$306)</f>
        <v>#N/A</v>
      </c>
      <c r="K241" s="189"/>
      <c r="L241" s="202" t="str">
        <f>_xlfn.XLOOKUP($B241,'01-KMC'!$C$12:$C$106,'01-KMC'!$B$12:$B$106,"---")</f>
        <v>---</v>
      </c>
      <c r="M241" s="203" t="str">
        <f>_xlfn.XLOOKUP($B241,'01-KMC'!$C$12:$C$106,'01-KMC'!$I$12:$I$106,"0")</f>
        <v>0</v>
      </c>
      <c r="N241" s="202" t="str">
        <f>_xlfn.XLOOKUP($B241,'02-HKO'!$C$12:$C$106,'02-HKO'!$B$12:$B$106,"---")</f>
        <v>---</v>
      </c>
      <c r="O241" s="204">
        <f>_xlfn.XLOOKUP($B241,'02-HKO'!$C$12:$C$106,'02-HKO'!$I$12:$I$106,0)</f>
        <v>0</v>
      </c>
      <c r="P241" s="202" t="str">
        <f>_xlfn.XLOOKUP($B241,'03-ŠCJ'!$C$12:$C$106,'03-ŠCJ'!$B$12:$B$106,"---")</f>
        <v>---</v>
      </c>
      <c r="Q241" s="204">
        <f>_xlfn.XLOOKUP($B241,'03-ŠCJ'!$C$12:$C$106,'03-ŠCJ'!$I$12:$I$106,0)</f>
        <v>0</v>
      </c>
      <c r="R241" s="217"/>
      <c r="S241" s="218"/>
      <c r="T241" s="219"/>
      <c r="U241" s="220"/>
      <c r="V241" s="217"/>
      <c r="W241" s="218"/>
      <c r="X241" s="219"/>
      <c r="Y241" s="220"/>
      <c r="Z241" s="217"/>
      <c r="AA241" s="218"/>
    </row>
    <row r="242" spans="2:27" x14ac:dyDescent="0.25">
      <c r="B242" s="209">
        <v>237</v>
      </c>
      <c r="C242" s="210"/>
      <c r="D242" s="211"/>
      <c r="E242" s="212"/>
      <c r="F242" s="213"/>
      <c r="G242" s="214"/>
      <c r="H242" s="189"/>
      <c r="I242" s="215"/>
      <c r="J242" s="216" t="e">
        <f>_xlfn.RANK.EQ(I242,$I$6:$I$306)</f>
        <v>#N/A</v>
      </c>
      <c r="K242" s="189"/>
      <c r="L242" s="202" t="str">
        <f>_xlfn.XLOOKUP($B242,'01-KMC'!$C$12:$C$106,'01-KMC'!$B$12:$B$106,"---")</f>
        <v>---</v>
      </c>
      <c r="M242" s="203" t="str">
        <f>_xlfn.XLOOKUP($B242,'01-KMC'!$C$12:$C$106,'01-KMC'!$I$12:$I$106,"0")</f>
        <v>0</v>
      </c>
      <c r="N242" s="202" t="str">
        <f>_xlfn.XLOOKUP($B242,'02-HKO'!$C$12:$C$106,'02-HKO'!$B$12:$B$106,"---")</f>
        <v>---</v>
      </c>
      <c r="O242" s="204">
        <f>_xlfn.XLOOKUP($B242,'02-HKO'!$C$12:$C$106,'02-HKO'!$I$12:$I$106,0)</f>
        <v>0</v>
      </c>
      <c r="P242" s="202" t="str">
        <f>_xlfn.XLOOKUP($B242,'03-ŠCJ'!$C$12:$C$106,'03-ŠCJ'!$B$12:$B$106,"---")</f>
        <v>---</v>
      </c>
      <c r="Q242" s="204">
        <f>_xlfn.XLOOKUP($B242,'03-ŠCJ'!$C$12:$C$106,'03-ŠCJ'!$I$12:$I$106,0)</f>
        <v>0</v>
      </c>
      <c r="R242" s="217"/>
      <c r="S242" s="218"/>
      <c r="T242" s="219"/>
      <c r="U242" s="220"/>
      <c r="V242" s="217"/>
      <c r="W242" s="218"/>
      <c r="X242" s="219"/>
      <c r="Y242" s="220"/>
      <c r="Z242" s="217"/>
      <c r="AA242" s="218"/>
    </row>
    <row r="243" spans="2:27" x14ac:dyDescent="0.25">
      <c r="B243" s="209">
        <v>238</v>
      </c>
      <c r="C243" s="210"/>
      <c r="D243" s="211"/>
      <c r="E243" s="212"/>
      <c r="F243" s="213"/>
      <c r="G243" s="214"/>
      <c r="H243" s="189"/>
      <c r="I243" s="215"/>
      <c r="J243" s="216" t="e">
        <f>_xlfn.RANK.EQ(I243,$I$6:$I$306)</f>
        <v>#N/A</v>
      </c>
      <c r="K243" s="189"/>
      <c r="L243" s="202" t="str">
        <f>_xlfn.XLOOKUP($B243,'01-KMC'!$C$12:$C$106,'01-KMC'!$B$12:$B$106,"---")</f>
        <v>---</v>
      </c>
      <c r="M243" s="203" t="str">
        <f>_xlfn.XLOOKUP($B243,'01-KMC'!$C$12:$C$106,'01-KMC'!$I$12:$I$106,"0")</f>
        <v>0</v>
      </c>
      <c r="N243" s="202" t="str">
        <f>_xlfn.XLOOKUP($B243,'02-HKO'!$C$12:$C$106,'02-HKO'!$B$12:$B$106,"---")</f>
        <v>---</v>
      </c>
      <c r="O243" s="204">
        <f>_xlfn.XLOOKUP($B243,'02-HKO'!$C$12:$C$106,'02-HKO'!$I$12:$I$106,0)</f>
        <v>0</v>
      </c>
      <c r="P243" s="202" t="str">
        <f>_xlfn.XLOOKUP($B243,'03-ŠCJ'!$C$12:$C$106,'03-ŠCJ'!$B$12:$B$106,"---")</f>
        <v>---</v>
      </c>
      <c r="Q243" s="204">
        <f>_xlfn.XLOOKUP($B243,'03-ŠCJ'!$C$12:$C$106,'03-ŠCJ'!$I$12:$I$106,0)</f>
        <v>0</v>
      </c>
      <c r="R243" s="217"/>
      <c r="S243" s="218"/>
      <c r="T243" s="219"/>
      <c r="U243" s="220"/>
      <c r="V243" s="217"/>
      <c r="W243" s="218"/>
      <c r="X243" s="219"/>
      <c r="Y243" s="220"/>
      <c r="Z243" s="217"/>
      <c r="AA243" s="218"/>
    </row>
    <row r="244" spans="2:27" x14ac:dyDescent="0.25">
      <c r="B244" s="209">
        <v>239</v>
      </c>
      <c r="C244" s="210"/>
      <c r="D244" s="211"/>
      <c r="E244" s="212"/>
      <c r="F244" s="213"/>
      <c r="G244" s="214"/>
      <c r="H244" s="189"/>
      <c r="I244" s="215"/>
      <c r="J244" s="216" t="e">
        <f>_xlfn.RANK.EQ(I244,$I$6:$I$306)</f>
        <v>#N/A</v>
      </c>
      <c r="K244" s="189"/>
      <c r="L244" s="202" t="str">
        <f>_xlfn.XLOOKUP($B244,'01-KMC'!$C$12:$C$106,'01-KMC'!$B$12:$B$106,"---")</f>
        <v>---</v>
      </c>
      <c r="M244" s="203" t="str">
        <f>_xlfn.XLOOKUP($B244,'01-KMC'!$C$12:$C$106,'01-KMC'!$I$12:$I$106,"0")</f>
        <v>0</v>
      </c>
      <c r="N244" s="202" t="str">
        <f>_xlfn.XLOOKUP($B244,'02-HKO'!$C$12:$C$106,'02-HKO'!$B$12:$B$106,"---")</f>
        <v>---</v>
      </c>
      <c r="O244" s="204">
        <f>_xlfn.XLOOKUP($B244,'02-HKO'!$C$12:$C$106,'02-HKO'!$I$12:$I$106,0)</f>
        <v>0</v>
      </c>
      <c r="P244" s="202" t="str">
        <f>_xlfn.XLOOKUP($B244,'03-ŠCJ'!$C$12:$C$106,'03-ŠCJ'!$B$12:$B$106,"---")</f>
        <v>---</v>
      </c>
      <c r="Q244" s="204">
        <f>_xlfn.XLOOKUP($B244,'03-ŠCJ'!$C$12:$C$106,'03-ŠCJ'!$I$12:$I$106,0)</f>
        <v>0</v>
      </c>
      <c r="R244" s="217"/>
      <c r="S244" s="218"/>
      <c r="T244" s="219"/>
      <c r="U244" s="220"/>
      <c r="V244" s="217"/>
      <c r="W244" s="218"/>
      <c r="X244" s="219"/>
      <c r="Y244" s="220"/>
      <c r="Z244" s="217"/>
      <c r="AA244" s="218"/>
    </row>
    <row r="245" spans="2:27" x14ac:dyDescent="0.25">
      <c r="B245" s="209">
        <v>240</v>
      </c>
      <c r="C245" s="210"/>
      <c r="D245" s="211"/>
      <c r="E245" s="212"/>
      <c r="F245" s="213"/>
      <c r="G245" s="214"/>
      <c r="H245" s="189"/>
      <c r="I245" s="215"/>
      <c r="J245" s="216" t="e">
        <f>_xlfn.RANK.EQ(I245,$I$6:$I$306)</f>
        <v>#N/A</v>
      </c>
      <c r="K245" s="189"/>
      <c r="L245" s="202" t="str">
        <f>_xlfn.XLOOKUP($B245,'01-KMC'!$C$12:$C$106,'01-KMC'!$B$12:$B$106,"---")</f>
        <v>---</v>
      </c>
      <c r="M245" s="203" t="str">
        <f>_xlfn.XLOOKUP($B245,'01-KMC'!$C$12:$C$106,'01-KMC'!$I$12:$I$106,"0")</f>
        <v>0</v>
      </c>
      <c r="N245" s="202" t="str">
        <f>_xlfn.XLOOKUP($B245,'02-HKO'!$C$12:$C$106,'02-HKO'!$B$12:$B$106,"---")</f>
        <v>---</v>
      </c>
      <c r="O245" s="204">
        <f>_xlfn.XLOOKUP($B245,'02-HKO'!$C$12:$C$106,'02-HKO'!$I$12:$I$106,0)</f>
        <v>0</v>
      </c>
      <c r="P245" s="202" t="str">
        <f>_xlfn.XLOOKUP($B245,'03-ŠCJ'!$C$12:$C$106,'03-ŠCJ'!$B$12:$B$106,"---")</f>
        <v>---</v>
      </c>
      <c r="Q245" s="204">
        <f>_xlfn.XLOOKUP($B245,'03-ŠCJ'!$C$12:$C$106,'03-ŠCJ'!$I$12:$I$106,0)</f>
        <v>0</v>
      </c>
      <c r="R245" s="217"/>
      <c r="S245" s="218"/>
      <c r="T245" s="219"/>
      <c r="U245" s="220"/>
      <c r="V245" s="217"/>
      <c r="W245" s="218"/>
      <c r="X245" s="219"/>
      <c r="Y245" s="220"/>
      <c r="Z245" s="217"/>
      <c r="AA245" s="218"/>
    </row>
    <row r="246" spans="2:27" x14ac:dyDescent="0.25">
      <c r="B246" s="209">
        <v>241</v>
      </c>
      <c r="C246" s="210"/>
      <c r="D246" s="211"/>
      <c r="E246" s="212"/>
      <c r="F246" s="213"/>
      <c r="G246" s="214"/>
      <c r="H246" s="189"/>
      <c r="I246" s="215"/>
      <c r="J246" s="216" t="e">
        <f>_xlfn.RANK.EQ(I246,$I$6:$I$306)</f>
        <v>#N/A</v>
      </c>
      <c r="K246" s="189"/>
      <c r="L246" s="202" t="str">
        <f>_xlfn.XLOOKUP($B246,'01-KMC'!$C$12:$C$106,'01-KMC'!$B$12:$B$106,"---")</f>
        <v>---</v>
      </c>
      <c r="M246" s="203" t="str">
        <f>_xlfn.XLOOKUP($B246,'01-KMC'!$C$12:$C$106,'01-KMC'!$I$12:$I$106,"0")</f>
        <v>0</v>
      </c>
      <c r="N246" s="202" t="str">
        <f>_xlfn.XLOOKUP($B246,'02-HKO'!$C$12:$C$106,'02-HKO'!$B$12:$B$106,"---")</f>
        <v>---</v>
      </c>
      <c r="O246" s="204">
        <f>_xlfn.XLOOKUP($B246,'02-HKO'!$C$12:$C$106,'02-HKO'!$I$12:$I$106,0)</f>
        <v>0</v>
      </c>
      <c r="P246" s="202" t="str">
        <f>_xlfn.XLOOKUP($B246,'03-ŠCJ'!$C$12:$C$106,'03-ŠCJ'!$B$12:$B$106,"---")</f>
        <v>---</v>
      </c>
      <c r="Q246" s="204">
        <f>_xlfn.XLOOKUP($B246,'03-ŠCJ'!$C$12:$C$106,'03-ŠCJ'!$I$12:$I$106,0)</f>
        <v>0</v>
      </c>
      <c r="R246" s="217"/>
      <c r="S246" s="218"/>
      <c r="T246" s="219"/>
      <c r="U246" s="220"/>
      <c r="V246" s="217"/>
      <c r="W246" s="218"/>
      <c r="X246" s="219"/>
      <c r="Y246" s="220"/>
      <c r="Z246" s="217"/>
      <c r="AA246" s="218"/>
    </row>
    <row r="247" spans="2:27" x14ac:dyDescent="0.25">
      <c r="B247" s="209">
        <v>242</v>
      </c>
      <c r="C247" s="210"/>
      <c r="D247" s="211"/>
      <c r="E247" s="212"/>
      <c r="F247" s="213"/>
      <c r="G247" s="214"/>
      <c r="H247" s="189"/>
      <c r="I247" s="215"/>
      <c r="J247" s="216" t="e">
        <f>_xlfn.RANK.EQ(I247,$I$6:$I$306)</f>
        <v>#N/A</v>
      </c>
      <c r="K247" s="189"/>
      <c r="L247" s="202" t="str">
        <f>_xlfn.XLOOKUP($B247,'01-KMC'!$C$12:$C$106,'01-KMC'!$B$12:$B$106,"---")</f>
        <v>---</v>
      </c>
      <c r="M247" s="203" t="str">
        <f>_xlfn.XLOOKUP($B247,'01-KMC'!$C$12:$C$106,'01-KMC'!$I$12:$I$106,"0")</f>
        <v>0</v>
      </c>
      <c r="N247" s="202" t="str">
        <f>_xlfn.XLOOKUP($B247,'02-HKO'!$C$12:$C$106,'02-HKO'!$B$12:$B$106,"---")</f>
        <v>---</v>
      </c>
      <c r="O247" s="204">
        <f>_xlfn.XLOOKUP($B247,'02-HKO'!$C$12:$C$106,'02-HKO'!$I$12:$I$106,0)</f>
        <v>0</v>
      </c>
      <c r="P247" s="202" t="str">
        <f>_xlfn.XLOOKUP($B247,'03-ŠCJ'!$C$12:$C$106,'03-ŠCJ'!$B$12:$B$106,"---")</f>
        <v>---</v>
      </c>
      <c r="Q247" s="204">
        <f>_xlfn.XLOOKUP($B247,'03-ŠCJ'!$C$12:$C$106,'03-ŠCJ'!$I$12:$I$106,0)</f>
        <v>0</v>
      </c>
      <c r="R247" s="217"/>
      <c r="S247" s="218"/>
      <c r="T247" s="219"/>
      <c r="U247" s="220"/>
      <c r="V247" s="217"/>
      <c r="W247" s="218"/>
      <c r="X247" s="219"/>
      <c r="Y247" s="220"/>
      <c r="Z247" s="217"/>
      <c r="AA247" s="218"/>
    </row>
    <row r="248" spans="2:27" x14ac:dyDescent="0.25">
      <c r="B248" s="209">
        <v>243</v>
      </c>
      <c r="C248" s="210"/>
      <c r="D248" s="211"/>
      <c r="E248" s="212"/>
      <c r="F248" s="213"/>
      <c r="G248" s="214"/>
      <c r="H248" s="189"/>
      <c r="I248" s="215"/>
      <c r="J248" s="216" t="e">
        <f>_xlfn.RANK.EQ(I248,$I$6:$I$306)</f>
        <v>#N/A</v>
      </c>
      <c r="K248" s="189"/>
      <c r="L248" s="202" t="str">
        <f>_xlfn.XLOOKUP($B248,'01-KMC'!$C$12:$C$106,'01-KMC'!$B$12:$B$106,"---")</f>
        <v>---</v>
      </c>
      <c r="M248" s="203" t="str">
        <f>_xlfn.XLOOKUP($B248,'01-KMC'!$C$12:$C$106,'01-KMC'!$I$12:$I$106,"0")</f>
        <v>0</v>
      </c>
      <c r="N248" s="202" t="str">
        <f>_xlfn.XLOOKUP($B248,'02-HKO'!$C$12:$C$106,'02-HKO'!$B$12:$B$106,"---")</f>
        <v>---</v>
      </c>
      <c r="O248" s="204">
        <f>_xlfn.XLOOKUP($B248,'02-HKO'!$C$12:$C$106,'02-HKO'!$I$12:$I$106,0)</f>
        <v>0</v>
      </c>
      <c r="P248" s="202" t="str">
        <f>_xlfn.XLOOKUP($B248,'03-ŠCJ'!$C$12:$C$106,'03-ŠCJ'!$B$12:$B$106,"---")</f>
        <v>---</v>
      </c>
      <c r="Q248" s="204">
        <f>_xlfn.XLOOKUP($B248,'03-ŠCJ'!$C$12:$C$106,'03-ŠCJ'!$I$12:$I$106,0)</f>
        <v>0</v>
      </c>
      <c r="R248" s="217"/>
      <c r="S248" s="218"/>
      <c r="T248" s="219"/>
      <c r="U248" s="220"/>
      <c r="V248" s="217"/>
      <c r="W248" s="218"/>
      <c r="X248" s="219"/>
      <c r="Y248" s="220"/>
      <c r="Z248" s="217"/>
      <c r="AA248" s="218"/>
    </row>
    <row r="249" spans="2:27" x14ac:dyDescent="0.25">
      <c r="B249" s="209">
        <v>244</v>
      </c>
      <c r="C249" s="210"/>
      <c r="D249" s="211"/>
      <c r="E249" s="212"/>
      <c r="F249" s="213"/>
      <c r="G249" s="214"/>
      <c r="H249" s="189"/>
      <c r="I249" s="215"/>
      <c r="J249" s="216" t="e">
        <f>_xlfn.RANK.EQ(I249,$I$6:$I$306)</f>
        <v>#N/A</v>
      </c>
      <c r="K249" s="189"/>
      <c r="L249" s="202" t="str">
        <f>_xlfn.XLOOKUP($B249,'01-KMC'!$C$12:$C$106,'01-KMC'!$B$12:$B$106,"---")</f>
        <v>---</v>
      </c>
      <c r="M249" s="203" t="str">
        <f>_xlfn.XLOOKUP($B249,'01-KMC'!$C$12:$C$106,'01-KMC'!$I$12:$I$106,"0")</f>
        <v>0</v>
      </c>
      <c r="N249" s="202" t="str">
        <f>_xlfn.XLOOKUP($B249,'02-HKO'!$C$12:$C$106,'02-HKO'!$B$12:$B$106,"---")</f>
        <v>---</v>
      </c>
      <c r="O249" s="204">
        <f>_xlfn.XLOOKUP($B249,'02-HKO'!$C$12:$C$106,'02-HKO'!$I$12:$I$106,0)</f>
        <v>0</v>
      </c>
      <c r="P249" s="202" t="str">
        <f>_xlfn.XLOOKUP($B249,'03-ŠCJ'!$C$12:$C$106,'03-ŠCJ'!$B$12:$B$106,"---")</f>
        <v>---</v>
      </c>
      <c r="Q249" s="204">
        <f>_xlfn.XLOOKUP($B249,'03-ŠCJ'!$C$12:$C$106,'03-ŠCJ'!$I$12:$I$106,0)</f>
        <v>0</v>
      </c>
      <c r="R249" s="217"/>
      <c r="S249" s="218"/>
      <c r="T249" s="219"/>
      <c r="U249" s="220"/>
      <c r="V249" s="217"/>
      <c r="W249" s="218"/>
      <c r="X249" s="219"/>
      <c r="Y249" s="220"/>
      <c r="Z249" s="217"/>
      <c r="AA249" s="218"/>
    </row>
    <row r="250" spans="2:27" x14ac:dyDescent="0.25">
      <c r="B250" s="209">
        <v>245</v>
      </c>
      <c r="C250" s="210"/>
      <c r="D250" s="211"/>
      <c r="E250" s="212"/>
      <c r="F250" s="213"/>
      <c r="G250" s="214"/>
      <c r="H250" s="189"/>
      <c r="I250" s="215"/>
      <c r="J250" s="216" t="e">
        <f>_xlfn.RANK.EQ(I250,$I$6:$I$306)</f>
        <v>#N/A</v>
      </c>
      <c r="K250" s="189"/>
      <c r="L250" s="202" t="str">
        <f>_xlfn.XLOOKUP($B250,'01-KMC'!$C$12:$C$106,'01-KMC'!$B$12:$B$106,"---")</f>
        <v>---</v>
      </c>
      <c r="M250" s="203" t="str">
        <f>_xlfn.XLOOKUP($B250,'01-KMC'!$C$12:$C$106,'01-KMC'!$I$12:$I$106,"0")</f>
        <v>0</v>
      </c>
      <c r="N250" s="202" t="str">
        <f>_xlfn.XLOOKUP($B250,'02-HKO'!$C$12:$C$106,'02-HKO'!$B$12:$B$106,"---")</f>
        <v>---</v>
      </c>
      <c r="O250" s="204">
        <f>_xlfn.XLOOKUP($B250,'02-HKO'!$C$12:$C$106,'02-HKO'!$I$12:$I$106,0)</f>
        <v>0</v>
      </c>
      <c r="P250" s="202" t="str">
        <f>_xlfn.XLOOKUP($B250,'03-ŠCJ'!$C$12:$C$106,'03-ŠCJ'!$B$12:$B$106,"---")</f>
        <v>---</v>
      </c>
      <c r="Q250" s="204">
        <f>_xlfn.XLOOKUP($B250,'03-ŠCJ'!$C$12:$C$106,'03-ŠCJ'!$I$12:$I$106,0)</f>
        <v>0</v>
      </c>
      <c r="R250" s="217"/>
      <c r="S250" s="218"/>
      <c r="T250" s="219"/>
      <c r="U250" s="220"/>
      <c r="V250" s="217"/>
      <c r="W250" s="218"/>
      <c r="X250" s="219"/>
      <c r="Y250" s="220"/>
      <c r="Z250" s="217"/>
      <c r="AA250" s="218"/>
    </row>
    <row r="251" spans="2:27" x14ac:dyDescent="0.25">
      <c r="B251" s="209">
        <v>246</v>
      </c>
      <c r="C251" s="210"/>
      <c r="D251" s="211"/>
      <c r="E251" s="212"/>
      <c r="F251" s="213"/>
      <c r="G251" s="214"/>
      <c r="H251" s="189"/>
      <c r="I251" s="215"/>
      <c r="J251" s="216" t="e">
        <f>_xlfn.RANK.EQ(I251,$I$6:$I$306)</f>
        <v>#N/A</v>
      </c>
      <c r="K251" s="189"/>
      <c r="L251" s="202" t="str">
        <f>_xlfn.XLOOKUP($B251,'01-KMC'!$C$12:$C$106,'01-KMC'!$B$12:$B$106,"---")</f>
        <v>---</v>
      </c>
      <c r="M251" s="203" t="str">
        <f>_xlfn.XLOOKUP($B251,'01-KMC'!$C$12:$C$106,'01-KMC'!$I$12:$I$106,"0")</f>
        <v>0</v>
      </c>
      <c r="N251" s="202" t="str">
        <f>_xlfn.XLOOKUP($B251,'02-HKO'!$C$12:$C$106,'02-HKO'!$B$12:$B$106,"---")</f>
        <v>---</v>
      </c>
      <c r="O251" s="204">
        <f>_xlfn.XLOOKUP($B251,'02-HKO'!$C$12:$C$106,'02-HKO'!$I$12:$I$106,0)</f>
        <v>0</v>
      </c>
      <c r="P251" s="202" t="str">
        <f>_xlfn.XLOOKUP($B251,'03-ŠCJ'!$C$12:$C$106,'03-ŠCJ'!$B$12:$B$106,"---")</f>
        <v>---</v>
      </c>
      <c r="Q251" s="204">
        <f>_xlfn.XLOOKUP($B251,'03-ŠCJ'!$C$12:$C$106,'03-ŠCJ'!$I$12:$I$106,0)</f>
        <v>0</v>
      </c>
      <c r="R251" s="217"/>
      <c r="S251" s="218"/>
      <c r="T251" s="219"/>
      <c r="U251" s="220"/>
      <c r="V251" s="217"/>
      <c r="W251" s="218"/>
      <c r="X251" s="219"/>
      <c r="Y251" s="220"/>
      <c r="Z251" s="217"/>
      <c r="AA251" s="218"/>
    </row>
    <row r="252" spans="2:27" x14ac:dyDescent="0.25">
      <c r="B252" s="209">
        <v>247</v>
      </c>
      <c r="C252" s="210"/>
      <c r="D252" s="211"/>
      <c r="E252" s="212"/>
      <c r="F252" s="213"/>
      <c r="G252" s="214"/>
      <c r="H252" s="189"/>
      <c r="I252" s="215"/>
      <c r="J252" s="216" t="e">
        <f>_xlfn.RANK.EQ(I252,$I$6:$I$306)</f>
        <v>#N/A</v>
      </c>
      <c r="K252" s="189"/>
      <c r="L252" s="202" t="str">
        <f>_xlfn.XLOOKUP($B252,'01-KMC'!$C$12:$C$106,'01-KMC'!$B$12:$B$106,"---")</f>
        <v>---</v>
      </c>
      <c r="M252" s="203" t="str">
        <f>_xlfn.XLOOKUP($B252,'01-KMC'!$C$12:$C$106,'01-KMC'!$I$12:$I$106,"0")</f>
        <v>0</v>
      </c>
      <c r="N252" s="202" t="str">
        <f>_xlfn.XLOOKUP($B252,'02-HKO'!$C$12:$C$106,'02-HKO'!$B$12:$B$106,"---")</f>
        <v>---</v>
      </c>
      <c r="O252" s="204">
        <f>_xlfn.XLOOKUP($B252,'02-HKO'!$C$12:$C$106,'02-HKO'!$I$12:$I$106,0)</f>
        <v>0</v>
      </c>
      <c r="P252" s="202" t="str">
        <f>_xlfn.XLOOKUP($B252,'03-ŠCJ'!$C$12:$C$106,'03-ŠCJ'!$B$12:$B$106,"---")</f>
        <v>---</v>
      </c>
      <c r="Q252" s="204">
        <f>_xlfn.XLOOKUP($B252,'03-ŠCJ'!$C$12:$C$106,'03-ŠCJ'!$I$12:$I$106,0)</f>
        <v>0</v>
      </c>
      <c r="R252" s="217"/>
      <c r="S252" s="218"/>
      <c r="T252" s="219"/>
      <c r="U252" s="220"/>
      <c r="V252" s="217"/>
      <c r="W252" s="218"/>
      <c r="X252" s="219"/>
      <c r="Y252" s="220"/>
      <c r="Z252" s="217"/>
      <c r="AA252" s="218"/>
    </row>
    <row r="253" spans="2:27" x14ac:dyDescent="0.25">
      <c r="B253" s="209">
        <v>248</v>
      </c>
      <c r="C253" s="210"/>
      <c r="D253" s="211"/>
      <c r="E253" s="212"/>
      <c r="F253" s="213"/>
      <c r="G253" s="214"/>
      <c r="H253" s="189"/>
      <c r="I253" s="215"/>
      <c r="J253" s="216" t="e">
        <f>_xlfn.RANK.EQ(I253,$I$6:$I$306)</f>
        <v>#N/A</v>
      </c>
      <c r="K253" s="189"/>
      <c r="L253" s="202" t="str">
        <f>_xlfn.XLOOKUP($B253,'01-KMC'!$C$12:$C$106,'01-KMC'!$B$12:$B$106,"---")</f>
        <v>---</v>
      </c>
      <c r="M253" s="203" t="str">
        <f>_xlfn.XLOOKUP($B253,'01-KMC'!$C$12:$C$106,'01-KMC'!$I$12:$I$106,"0")</f>
        <v>0</v>
      </c>
      <c r="N253" s="202" t="str">
        <f>_xlfn.XLOOKUP($B253,'02-HKO'!$C$12:$C$106,'02-HKO'!$B$12:$B$106,"---")</f>
        <v>---</v>
      </c>
      <c r="O253" s="204">
        <f>_xlfn.XLOOKUP($B253,'02-HKO'!$C$12:$C$106,'02-HKO'!$I$12:$I$106,0)</f>
        <v>0</v>
      </c>
      <c r="P253" s="202" t="str">
        <f>_xlfn.XLOOKUP($B253,'03-ŠCJ'!$C$12:$C$106,'03-ŠCJ'!$B$12:$B$106,"---")</f>
        <v>---</v>
      </c>
      <c r="Q253" s="204">
        <f>_xlfn.XLOOKUP($B253,'03-ŠCJ'!$C$12:$C$106,'03-ŠCJ'!$I$12:$I$106,0)</f>
        <v>0</v>
      </c>
      <c r="R253" s="217"/>
      <c r="S253" s="218"/>
      <c r="T253" s="219"/>
      <c r="U253" s="220"/>
      <c r="V253" s="217"/>
      <c r="W253" s="218"/>
      <c r="X253" s="219"/>
      <c r="Y253" s="220"/>
      <c r="Z253" s="217"/>
      <c r="AA253" s="218"/>
    </row>
    <row r="254" spans="2:27" x14ac:dyDescent="0.25">
      <c r="B254" s="209">
        <v>249</v>
      </c>
      <c r="C254" s="210"/>
      <c r="D254" s="211"/>
      <c r="E254" s="212"/>
      <c r="F254" s="213"/>
      <c r="G254" s="214"/>
      <c r="H254" s="189"/>
      <c r="I254" s="215"/>
      <c r="J254" s="216" t="e">
        <f>_xlfn.RANK.EQ(I254,$I$6:$I$306)</f>
        <v>#N/A</v>
      </c>
      <c r="K254" s="189"/>
      <c r="L254" s="202" t="str">
        <f>_xlfn.XLOOKUP($B254,'01-KMC'!$C$12:$C$106,'01-KMC'!$B$12:$B$106,"---")</f>
        <v>---</v>
      </c>
      <c r="M254" s="203" t="str">
        <f>_xlfn.XLOOKUP($B254,'01-KMC'!$C$12:$C$106,'01-KMC'!$I$12:$I$106,"0")</f>
        <v>0</v>
      </c>
      <c r="N254" s="202" t="str">
        <f>_xlfn.XLOOKUP($B254,'02-HKO'!$C$12:$C$106,'02-HKO'!$B$12:$B$106,"---")</f>
        <v>---</v>
      </c>
      <c r="O254" s="204">
        <f>_xlfn.XLOOKUP($B254,'02-HKO'!$C$12:$C$106,'02-HKO'!$I$12:$I$106,0)</f>
        <v>0</v>
      </c>
      <c r="P254" s="202" t="str">
        <f>_xlfn.XLOOKUP($B254,'03-ŠCJ'!$C$12:$C$106,'03-ŠCJ'!$B$12:$B$106,"---")</f>
        <v>---</v>
      </c>
      <c r="Q254" s="204">
        <f>_xlfn.XLOOKUP($B254,'03-ŠCJ'!$C$12:$C$106,'03-ŠCJ'!$I$12:$I$106,0)</f>
        <v>0</v>
      </c>
      <c r="R254" s="217"/>
      <c r="S254" s="218"/>
      <c r="T254" s="219"/>
      <c r="U254" s="220"/>
      <c r="V254" s="217"/>
      <c r="W254" s="218"/>
      <c r="X254" s="219"/>
      <c r="Y254" s="220"/>
      <c r="Z254" s="217"/>
      <c r="AA254" s="218"/>
    </row>
    <row r="255" spans="2:27" x14ac:dyDescent="0.25">
      <c r="B255" s="209">
        <v>250</v>
      </c>
      <c r="C255" s="210"/>
      <c r="D255" s="211"/>
      <c r="E255" s="212"/>
      <c r="F255" s="213"/>
      <c r="G255" s="214"/>
      <c r="H255" s="189"/>
      <c r="I255" s="215"/>
      <c r="J255" s="216" t="e">
        <f>_xlfn.RANK.EQ(I255,$I$6:$I$306)</f>
        <v>#N/A</v>
      </c>
      <c r="K255" s="189"/>
      <c r="L255" s="202" t="str">
        <f>_xlfn.XLOOKUP($B255,'01-KMC'!$C$12:$C$106,'01-KMC'!$B$12:$B$106,"---")</f>
        <v>---</v>
      </c>
      <c r="M255" s="203" t="str">
        <f>_xlfn.XLOOKUP($B255,'01-KMC'!$C$12:$C$106,'01-KMC'!$I$12:$I$106,"0")</f>
        <v>0</v>
      </c>
      <c r="N255" s="202" t="str">
        <f>_xlfn.XLOOKUP($B255,'02-HKO'!$C$12:$C$106,'02-HKO'!$B$12:$B$106,"---")</f>
        <v>---</v>
      </c>
      <c r="O255" s="204">
        <f>_xlfn.XLOOKUP($B255,'02-HKO'!$C$12:$C$106,'02-HKO'!$I$12:$I$106,0)</f>
        <v>0</v>
      </c>
      <c r="P255" s="202" t="str">
        <f>_xlfn.XLOOKUP($B255,'03-ŠCJ'!$C$12:$C$106,'03-ŠCJ'!$B$12:$B$106,"---")</f>
        <v>---</v>
      </c>
      <c r="Q255" s="204">
        <f>_xlfn.XLOOKUP($B255,'03-ŠCJ'!$C$12:$C$106,'03-ŠCJ'!$I$12:$I$106,0)</f>
        <v>0</v>
      </c>
      <c r="R255" s="217"/>
      <c r="S255" s="218"/>
      <c r="T255" s="219"/>
      <c r="U255" s="220"/>
      <c r="V255" s="217"/>
      <c r="W255" s="218"/>
      <c r="X255" s="219"/>
      <c r="Y255" s="220"/>
      <c r="Z255" s="217"/>
      <c r="AA255" s="218"/>
    </row>
    <row r="256" spans="2:27" x14ac:dyDescent="0.25">
      <c r="B256" s="209">
        <v>251</v>
      </c>
      <c r="C256" s="210"/>
      <c r="D256" s="211"/>
      <c r="E256" s="212"/>
      <c r="F256" s="213"/>
      <c r="G256" s="214"/>
      <c r="H256" s="189"/>
      <c r="I256" s="215"/>
      <c r="J256" s="216" t="e">
        <f>_xlfn.RANK.EQ(I256,$I$6:$I$306)</f>
        <v>#N/A</v>
      </c>
      <c r="K256" s="189"/>
      <c r="L256" s="202" t="str">
        <f>_xlfn.XLOOKUP($B256,'01-KMC'!$C$12:$C$106,'01-KMC'!$B$12:$B$106,"---")</f>
        <v>---</v>
      </c>
      <c r="M256" s="203" t="str">
        <f>_xlfn.XLOOKUP($B256,'01-KMC'!$C$12:$C$106,'01-KMC'!$I$12:$I$106,"0")</f>
        <v>0</v>
      </c>
      <c r="N256" s="202" t="str">
        <f>_xlfn.XLOOKUP($B256,'02-HKO'!$C$12:$C$106,'02-HKO'!$B$12:$B$106,"---")</f>
        <v>---</v>
      </c>
      <c r="O256" s="204">
        <f>_xlfn.XLOOKUP($B256,'02-HKO'!$C$12:$C$106,'02-HKO'!$I$12:$I$106,0)</f>
        <v>0</v>
      </c>
      <c r="P256" s="202" t="str">
        <f>_xlfn.XLOOKUP($B256,'03-ŠCJ'!$C$12:$C$106,'03-ŠCJ'!$B$12:$B$106,"---")</f>
        <v>---</v>
      </c>
      <c r="Q256" s="204">
        <f>_xlfn.XLOOKUP($B256,'03-ŠCJ'!$C$12:$C$106,'03-ŠCJ'!$I$12:$I$106,0)</f>
        <v>0</v>
      </c>
      <c r="R256" s="217"/>
      <c r="S256" s="218"/>
      <c r="T256" s="219"/>
      <c r="U256" s="220"/>
      <c r="V256" s="217"/>
      <c r="W256" s="218"/>
      <c r="X256" s="219"/>
      <c r="Y256" s="220"/>
      <c r="Z256" s="217"/>
      <c r="AA256" s="218"/>
    </row>
    <row r="257" spans="2:27" x14ac:dyDescent="0.25">
      <c r="B257" s="209">
        <v>252</v>
      </c>
      <c r="C257" s="210"/>
      <c r="D257" s="211"/>
      <c r="E257" s="212"/>
      <c r="F257" s="213"/>
      <c r="G257" s="214"/>
      <c r="H257" s="189"/>
      <c r="I257" s="215"/>
      <c r="J257" s="216" t="e">
        <f>_xlfn.RANK.EQ(I257,$I$6:$I$306)</f>
        <v>#N/A</v>
      </c>
      <c r="K257" s="189"/>
      <c r="L257" s="202" t="str">
        <f>_xlfn.XLOOKUP($B257,'01-KMC'!$C$12:$C$106,'01-KMC'!$B$12:$B$106,"---")</f>
        <v>---</v>
      </c>
      <c r="M257" s="203" t="str">
        <f>_xlfn.XLOOKUP($B257,'01-KMC'!$C$12:$C$106,'01-KMC'!$I$12:$I$106,"0")</f>
        <v>0</v>
      </c>
      <c r="N257" s="202" t="str">
        <f>_xlfn.XLOOKUP($B257,'02-HKO'!$C$12:$C$106,'02-HKO'!$B$12:$B$106,"---")</f>
        <v>---</v>
      </c>
      <c r="O257" s="204">
        <f>_xlfn.XLOOKUP($B257,'02-HKO'!$C$12:$C$106,'02-HKO'!$I$12:$I$106,0)</f>
        <v>0</v>
      </c>
      <c r="P257" s="202" t="str">
        <f>_xlfn.XLOOKUP($B257,'03-ŠCJ'!$C$12:$C$106,'03-ŠCJ'!$B$12:$B$106,"---")</f>
        <v>---</v>
      </c>
      <c r="Q257" s="204">
        <f>_xlfn.XLOOKUP($B257,'03-ŠCJ'!$C$12:$C$106,'03-ŠCJ'!$I$12:$I$106,0)</f>
        <v>0</v>
      </c>
      <c r="R257" s="217"/>
      <c r="S257" s="218"/>
      <c r="T257" s="219"/>
      <c r="U257" s="220"/>
      <c r="V257" s="217"/>
      <c r="W257" s="218"/>
      <c r="X257" s="219"/>
      <c r="Y257" s="220"/>
      <c r="Z257" s="217"/>
      <c r="AA257" s="218"/>
    </row>
    <row r="258" spans="2:27" x14ac:dyDescent="0.25">
      <c r="B258" s="209">
        <v>253</v>
      </c>
      <c r="C258" s="210"/>
      <c r="D258" s="211"/>
      <c r="E258" s="212"/>
      <c r="F258" s="213"/>
      <c r="G258" s="214"/>
      <c r="H258" s="189"/>
      <c r="I258" s="215"/>
      <c r="J258" s="216" t="e">
        <f>_xlfn.RANK.EQ(I258,$I$6:$I$306)</f>
        <v>#N/A</v>
      </c>
      <c r="K258" s="189"/>
      <c r="L258" s="202" t="str">
        <f>_xlfn.XLOOKUP($B258,'01-KMC'!$C$12:$C$106,'01-KMC'!$B$12:$B$106,"---")</f>
        <v>---</v>
      </c>
      <c r="M258" s="203" t="str">
        <f>_xlfn.XLOOKUP($B258,'01-KMC'!$C$12:$C$106,'01-KMC'!$I$12:$I$106,"0")</f>
        <v>0</v>
      </c>
      <c r="N258" s="202" t="str">
        <f>_xlfn.XLOOKUP($B258,'02-HKO'!$C$12:$C$106,'02-HKO'!$B$12:$B$106,"---")</f>
        <v>---</v>
      </c>
      <c r="O258" s="204">
        <f>_xlfn.XLOOKUP($B258,'02-HKO'!$C$12:$C$106,'02-HKO'!$I$12:$I$106,0)</f>
        <v>0</v>
      </c>
      <c r="P258" s="202" t="str">
        <f>_xlfn.XLOOKUP($B258,'03-ŠCJ'!$C$12:$C$106,'03-ŠCJ'!$B$12:$B$106,"---")</f>
        <v>---</v>
      </c>
      <c r="Q258" s="204">
        <f>_xlfn.XLOOKUP($B258,'03-ŠCJ'!$C$12:$C$106,'03-ŠCJ'!$I$12:$I$106,0)</f>
        <v>0</v>
      </c>
      <c r="R258" s="217"/>
      <c r="S258" s="218"/>
      <c r="T258" s="219"/>
      <c r="U258" s="220"/>
      <c r="V258" s="217"/>
      <c r="W258" s="218"/>
      <c r="X258" s="219"/>
      <c r="Y258" s="220"/>
      <c r="Z258" s="217"/>
      <c r="AA258" s="218"/>
    </row>
    <row r="259" spans="2:27" x14ac:dyDescent="0.25">
      <c r="B259" s="209">
        <v>254</v>
      </c>
      <c r="C259" s="210"/>
      <c r="D259" s="211"/>
      <c r="E259" s="212"/>
      <c r="F259" s="213"/>
      <c r="G259" s="214"/>
      <c r="H259" s="189"/>
      <c r="I259" s="215"/>
      <c r="J259" s="216" t="e">
        <f>_xlfn.RANK.EQ(I259,$I$6:$I$306)</f>
        <v>#N/A</v>
      </c>
      <c r="K259" s="189"/>
      <c r="L259" s="202" t="str">
        <f>_xlfn.XLOOKUP($B259,'01-KMC'!$C$12:$C$106,'01-KMC'!$B$12:$B$106,"---")</f>
        <v>---</v>
      </c>
      <c r="M259" s="203" t="str">
        <f>_xlfn.XLOOKUP($B259,'01-KMC'!$C$12:$C$106,'01-KMC'!$I$12:$I$106,"0")</f>
        <v>0</v>
      </c>
      <c r="N259" s="202" t="str">
        <f>_xlfn.XLOOKUP($B259,'02-HKO'!$C$12:$C$106,'02-HKO'!$B$12:$B$106,"---")</f>
        <v>---</v>
      </c>
      <c r="O259" s="204">
        <f>_xlfn.XLOOKUP($B259,'02-HKO'!$C$12:$C$106,'02-HKO'!$I$12:$I$106,0)</f>
        <v>0</v>
      </c>
      <c r="P259" s="202" t="str">
        <f>_xlfn.XLOOKUP($B259,'03-ŠCJ'!$C$12:$C$106,'03-ŠCJ'!$B$12:$B$106,"---")</f>
        <v>---</v>
      </c>
      <c r="Q259" s="204">
        <f>_xlfn.XLOOKUP($B259,'03-ŠCJ'!$C$12:$C$106,'03-ŠCJ'!$I$12:$I$106,0)</f>
        <v>0</v>
      </c>
      <c r="R259" s="217"/>
      <c r="S259" s="218"/>
      <c r="T259" s="219"/>
      <c r="U259" s="220"/>
      <c r="V259" s="217"/>
      <c r="W259" s="218"/>
      <c r="X259" s="219"/>
      <c r="Y259" s="220"/>
      <c r="Z259" s="217"/>
      <c r="AA259" s="218"/>
    </row>
    <row r="260" spans="2:27" x14ac:dyDescent="0.25">
      <c r="B260" s="209">
        <v>255</v>
      </c>
      <c r="C260" s="210"/>
      <c r="D260" s="211"/>
      <c r="E260" s="212"/>
      <c r="F260" s="213"/>
      <c r="G260" s="214"/>
      <c r="H260" s="189"/>
      <c r="I260" s="215"/>
      <c r="J260" s="216" t="e">
        <f>_xlfn.RANK.EQ(I260,$I$6:$I$306)</f>
        <v>#N/A</v>
      </c>
      <c r="K260" s="189"/>
      <c r="L260" s="202" t="str">
        <f>_xlfn.XLOOKUP($B260,'01-KMC'!$C$12:$C$106,'01-KMC'!$B$12:$B$106,"---")</f>
        <v>---</v>
      </c>
      <c r="M260" s="203" t="str">
        <f>_xlfn.XLOOKUP($B260,'01-KMC'!$C$12:$C$106,'01-KMC'!$I$12:$I$106,"0")</f>
        <v>0</v>
      </c>
      <c r="N260" s="202" t="str">
        <f>_xlfn.XLOOKUP($B260,'02-HKO'!$C$12:$C$106,'02-HKO'!$B$12:$B$106,"---")</f>
        <v>---</v>
      </c>
      <c r="O260" s="204">
        <f>_xlfn.XLOOKUP($B260,'02-HKO'!$C$12:$C$106,'02-HKO'!$I$12:$I$106,0)</f>
        <v>0</v>
      </c>
      <c r="P260" s="202" t="str">
        <f>_xlfn.XLOOKUP($B260,'03-ŠCJ'!$C$12:$C$106,'03-ŠCJ'!$B$12:$B$106,"---")</f>
        <v>---</v>
      </c>
      <c r="Q260" s="204">
        <f>_xlfn.XLOOKUP($B260,'03-ŠCJ'!$C$12:$C$106,'03-ŠCJ'!$I$12:$I$106,0)</f>
        <v>0</v>
      </c>
      <c r="R260" s="217"/>
      <c r="S260" s="218"/>
      <c r="T260" s="219"/>
      <c r="U260" s="220"/>
      <c r="V260" s="217"/>
      <c r="W260" s="218"/>
      <c r="X260" s="219"/>
      <c r="Y260" s="220"/>
      <c r="Z260" s="217"/>
      <c r="AA260" s="218"/>
    </row>
    <row r="261" spans="2:27" x14ac:dyDescent="0.25">
      <c r="B261" s="209">
        <v>256</v>
      </c>
      <c r="C261" s="210"/>
      <c r="D261" s="211"/>
      <c r="E261" s="212"/>
      <c r="F261" s="213"/>
      <c r="G261" s="214"/>
      <c r="H261" s="189"/>
      <c r="I261" s="215"/>
      <c r="J261" s="216" t="e">
        <f>_xlfn.RANK.EQ(I261,$I$6:$I$306)</f>
        <v>#N/A</v>
      </c>
      <c r="K261" s="189"/>
      <c r="L261" s="202" t="str">
        <f>_xlfn.XLOOKUP($B261,'01-KMC'!$C$12:$C$106,'01-KMC'!$B$12:$B$106,"---")</f>
        <v>---</v>
      </c>
      <c r="M261" s="203" t="str">
        <f>_xlfn.XLOOKUP($B261,'01-KMC'!$C$12:$C$106,'01-KMC'!$I$12:$I$106,"0")</f>
        <v>0</v>
      </c>
      <c r="N261" s="202" t="str">
        <f>_xlfn.XLOOKUP($B261,'02-HKO'!$C$12:$C$106,'02-HKO'!$B$12:$B$106,"---")</f>
        <v>---</v>
      </c>
      <c r="O261" s="204">
        <f>_xlfn.XLOOKUP($B261,'02-HKO'!$C$12:$C$106,'02-HKO'!$I$12:$I$106,0)</f>
        <v>0</v>
      </c>
      <c r="P261" s="202" t="str">
        <f>_xlfn.XLOOKUP($B261,'03-ŠCJ'!$C$12:$C$106,'03-ŠCJ'!$B$12:$B$106,"---")</f>
        <v>---</v>
      </c>
      <c r="Q261" s="204">
        <f>_xlfn.XLOOKUP($B261,'03-ŠCJ'!$C$12:$C$106,'03-ŠCJ'!$I$12:$I$106,0)</f>
        <v>0</v>
      </c>
      <c r="R261" s="217"/>
      <c r="S261" s="218"/>
      <c r="T261" s="219"/>
      <c r="U261" s="220"/>
      <c r="V261" s="217"/>
      <c r="W261" s="218"/>
      <c r="X261" s="219"/>
      <c r="Y261" s="220"/>
      <c r="Z261" s="217"/>
      <c r="AA261" s="218"/>
    </row>
    <row r="262" spans="2:27" x14ac:dyDescent="0.25">
      <c r="B262" s="209">
        <v>257</v>
      </c>
      <c r="C262" s="210"/>
      <c r="D262" s="211"/>
      <c r="E262" s="212"/>
      <c r="F262" s="213"/>
      <c r="G262" s="214"/>
      <c r="H262" s="189"/>
      <c r="I262" s="215"/>
      <c r="J262" s="216" t="e">
        <f>_xlfn.RANK.EQ(I262,$I$6:$I$306)</f>
        <v>#N/A</v>
      </c>
      <c r="K262" s="189"/>
      <c r="L262" s="202" t="str">
        <f>_xlfn.XLOOKUP($B262,'01-KMC'!$C$12:$C$106,'01-KMC'!$B$12:$B$106,"---")</f>
        <v>---</v>
      </c>
      <c r="M262" s="203" t="str">
        <f>_xlfn.XLOOKUP($B262,'01-KMC'!$C$12:$C$106,'01-KMC'!$I$12:$I$106,"0")</f>
        <v>0</v>
      </c>
      <c r="N262" s="202" t="str">
        <f>_xlfn.XLOOKUP($B262,'02-HKO'!$C$12:$C$106,'02-HKO'!$B$12:$B$106,"---")</f>
        <v>---</v>
      </c>
      <c r="O262" s="204">
        <f>_xlfn.XLOOKUP($B262,'02-HKO'!$C$12:$C$106,'02-HKO'!$I$12:$I$106,0)</f>
        <v>0</v>
      </c>
      <c r="P262" s="202" t="str">
        <f>_xlfn.XLOOKUP($B262,'03-ŠCJ'!$C$12:$C$106,'03-ŠCJ'!$B$12:$B$106,"---")</f>
        <v>---</v>
      </c>
      <c r="Q262" s="204">
        <f>_xlfn.XLOOKUP($B262,'03-ŠCJ'!$C$12:$C$106,'03-ŠCJ'!$I$12:$I$106,0)</f>
        <v>0</v>
      </c>
      <c r="R262" s="217"/>
      <c r="S262" s="218"/>
      <c r="T262" s="219"/>
      <c r="U262" s="220"/>
      <c r="V262" s="217"/>
      <c r="W262" s="218"/>
      <c r="X262" s="219"/>
      <c r="Y262" s="220"/>
      <c r="Z262" s="217"/>
      <c r="AA262" s="218"/>
    </row>
    <row r="263" spans="2:27" x14ac:dyDescent="0.25">
      <c r="B263" s="209">
        <v>258</v>
      </c>
      <c r="C263" s="210"/>
      <c r="D263" s="211"/>
      <c r="E263" s="212"/>
      <c r="F263" s="213"/>
      <c r="G263" s="214"/>
      <c r="H263" s="189"/>
      <c r="I263" s="215"/>
      <c r="J263" s="216" t="e">
        <f>_xlfn.RANK.EQ(I263,$I$6:$I$306)</f>
        <v>#N/A</v>
      </c>
      <c r="K263" s="189"/>
      <c r="L263" s="202" t="str">
        <f>_xlfn.XLOOKUP($B263,'01-KMC'!$C$12:$C$106,'01-KMC'!$B$12:$B$106,"---")</f>
        <v>---</v>
      </c>
      <c r="M263" s="203" t="str">
        <f>_xlfn.XLOOKUP($B263,'01-KMC'!$C$12:$C$106,'01-KMC'!$I$12:$I$106,"0")</f>
        <v>0</v>
      </c>
      <c r="N263" s="202" t="str">
        <f>_xlfn.XLOOKUP($B263,'02-HKO'!$C$12:$C$106,'02-HKO'!$B$12:$B$106,"---")</f>
        <v>---</v>
      </c>
      <c r="O263" s="204">
        <f>_xlfn.XLOOKUP($B263,'02-HKO'!$C$12:$C$106,'02-HKO'!$I$12:$I$106,0)</f>
        <v>0</v>
      </c>
      <c r="P263" s="202" t="str">
        <f>_xlfn.XLOOKUP($B263,'03-ŠCJ'!$C$12:$C$106,'03-ŠCJ'!$B$12:$B$106,"---")</f>
        <v>---</v>
      </c>
      <c r="Q263" s="204">
        <f>_xlfn.XLOOKUP($B263,'03-ŠCJ'!$C$12:$C$106,'03-ŠCJ'!$I$12:$I$106,0)</f>
        <v>0</v>
      </c>
      <c r="R263" s="217"/>
      <c r="S263" s="218"/>
      <c r="T263" s="219"/>
      <c r="U263" s="220"/>
      <c r="V263" s="217"/>
      <c r="W263" s="218"/>
      <c r="X263" s="219"/>
      <c r="Y263" s="220"/>
      <c r="Z263" s="217"/>
      <c r="AA263" s="218"/>
    </row>
    <row r="264" spans="2:27" x14ac:dyDescent="0.25">
      <c r="B264" s="209">
        <v>259</v>
      </c>
      <c r="C264" s="210"/>
      <c r="D264" s="211"/>
      <c r="E264" s="212"/>
      <c r="F264" s="213"/>
      <c r="G264" s="214"/>
      <c r="H264" s="189"/>
      <c r="I264" s="215"/>
      <c r="J264" s="216" t="e">
        <f>_xlfn.RANK.EQ(I264,$I$6:$I$306)</f>
        <v>#N/A</v>
      </c>
      <c r="K264" s="189"/>
      <c r="L264" s="202" t="str">
        <f>_xlfn.XLOOKUP($B264,'01-KMC'!$C$12:$C$106,'01-KMC'!$B$12:$B$106,"---")</f>
        <v>---</v>
      </c>
      <c r="M264" s="203" t="str">
        <f>_xlfn.XLOOKUP($B264,'01-KMC'!$C$12:$C$106,'01-KMC'!$I$12:$I$106,"0")</f>
        <v>0</v>
      </c>
      <c r="N264" s="202" t="str">
        <f>_xlfn.XLOOKUP($B264,'02-HKO'!$C$12:$C$106,'02-HKO'!$B$12:$B$106,"---")</f>
        <v>---</v>
      </c>
      <c r="O264" s="204">
        <f>_xlfn.XLOOKUP($B264,'02-HKO'!$C$12:$C$106,'02-HKO'!$I$12:$I$106,0)</f>
        <v>0</v>
      </c>
      <c r="P264" s="202" t="str">
        <f>_xlfn.XLOOKUP($B264,'03-ŠCJ'!$C$12:$C$106,'03-ŠCJ'!$B$12:$B$106,"---")</f>
        <v>---</v>
      </c>
      <c r="Q264" s="204">
        <f>_xlfn.XLOOKUP($B264,'03-ŠCJ'!$C$12:$C$106,'03-ŠCJ'!$I$12:$I$106,0)</f>
        <v>0</v>
      </c>
      <c r="R264" s="217"/>
      <c r="S264" s="218"/>
      <c r="T264" s="219"/>
      <c r="U264" s="220"/>
      <c r="V264" s="217"/>
      <c r="W264" s="218"/>
      <c r="X264" s="219"/>
      <c r="Y264" s="220"/>
      <c r="Z264" s="217"/>
      <c r="AA264" s="218"/>
    </row>
    <row r="265" spans="2:27" x14ac:dyDescent="0.25">
      <c r="B265" s="209">
        <v>260</v>
      </c>
      <c r="C265" s="210"/>
      <c r="D265" s="211"/>
      <c r="E265" s="212"/>
      <c r="F265" s="213"/>
      <c r="G265" s="214"/>
      <c r="H265" s="189"/>
      <c r="I265" s="215"/>
      <c r="J265" s="216" t="e">
        <f>_xlfn.RANK.EQ(I265,$I$6:$I$306)</f>
        <v>#N/A</v>
      </c>
      <c r="K265" s="189"/>
      <c r="L265" s="202" t="str">
        <f>_xlfn.XLOOKUP($B265,'01-KMC'!$C$12:$C$106,'01-KMC'!$B$12:$B$106,"---")</f>
        <v>---</v>
      </c>
      <c r="M265" s="203" t="str">
        <f>_xlfn.XLOOKUP($B265,'01-KMC'!$C$12:$C$106,'01-KMC'!$I$12:$I$106,"0")</f>
        <v>0</v>
      </c>
      <c r="N265" s="202" t="str">
        <f>_xlfn.XLOOKUP($B265,'02-HKO'!$C$12:$C$106,'02-HKO'!$B$12:$B$106,"---")</f>
        <v>---</v>
      </c>
      <c r="O265" s="204">
        <f>_xlfn.XLOOKUP($B265,'02-HKO'!$C$12:$C$106,'02-HKO'!$I$12:$I$106,0)</f>
        <v>0</v>
      </c>
      <c r="P265" s="202" t="str">
        <f>_xlfn.XLOOKUP($B265,'03-ŠCJ'!$C$12:$C$106,'03-ŠCJ'!$B$12:$B$106,"---")</f>
        <v>---</v>
      </c>
      <c r="Q265" s="204">
        <f>_xlfn.XLOOKUP($B265,'03-ŠCJ'!$C$12:$C$106,'03-ŠCJ'!$I$12:$I$106,0)</f>
        <v>0</v>
      </c>
      <c r="R265" s="217"/>
      <c r="S265" s="218"/>
      <c r="T265" s="219"/>
      <c r="U265" s="220"/>
      <c r="V265" s="217"/>
      <c r="W265" s="218"/>
      <c r="X265" s="219"/>
      <c r="Y265" s="220"/>
      <c r="Z265" s="217"/>
      <c r="AA265" s="218"/>
    </row>
    <row r="266" spans="2:27" x14ac:dyDescent="0.25">
      <c r="B266" s="209">
        <v>261</v>
      </c>
      <c r="C266" s="210"/>
      <c r="D266" s="211"/>
      <c r="E266" s="212"/>
      <c r="F266" s="213"/>
      <c r="G266" s="214"/>
      <c r="H266" s="189"/>
      <c r="I266" s="215"/>
      <c r="J266" s="216" t="e">
        <f>_xlfn.RANK.EQ(I266,$I$6:$I$306)</f>
        <v>#N/A</v>
      </c>
      <c r="K266" s="189"/>
      <c r="L266" s="202" t="str">
        <f>_xlfn.XLOOKUP($B266,'01-KMC'!$C$12:$C$106,'01-KMC'!$B$12:$B$106,"---")</f>
        <v>---</v>
      </c>
      <c r="M266" s="203" t="str">
        <f>_xlfn.XLOOKUP($B266,'01-KMC'!$C$12:$C$106,'01-KMC'!$I$12:$I$106,"0")</f>
        <v>0</v>
      </c>
      <c r="N266" s="202" t="str">
        <f>_xlfn.XLOOKUP($B266,'02-HKO'!$C$12:$C$106,'02-HKO'!$B$12:$B$106,"---")</f>
        <v>---</v>
      </c>
      <c r="O266" s="204">
        <f>_xlfn.XLOOKUP($B266,'02-HKO'!$C$12:$C$106,'02-HKO'!$I$12:$I$106,0)</f>
        <v>0</v>
      </c>
      <c r="P266" s="202" t="str">
        <f>_xlfn.XLOOKUP($B266,'03-ŠCJ'!$C$12:$C$106,'03-ŠCJ'!$B$12:$B$106,"---")</f>
        <v>---</v>
      </c>
      <c r="Q266" s="204">
        <f>_xlfn.XLOOKUP($B266,'03-ŠCJ'!$C$12:$C$106,'03-ŠCJ'!$I$12:$I$106,0)</f>
        <v>0</v>
      </c>
      <c r="R266" s="217"/>
      <c r="S266" s="218"/>
      <c r="T266" s="219"/>
      <c r="U266" s="220"/>
      <c r="V266" s="217"/>
      <c r="W266" s="218"/>
      <c r="X266" s="219"/>
      <c r="Y266" s="220"/>
      <c r="Z266" s="217"/>
      <c r="AA266" s="218"/>
    </row>
    <row r="267" spans="2:27" x14ac:dyDescent="0.25">
      <c r="B267" s="209">
        <v>262</v>
      </c>
      <c r="C267" s="210"/>
      <c r="D267" s="211"/>
      <c r="E267" s="212"/>
      <c r="F267" s="213"/>
      <c r="G267" s="214"/>
      <c r="H267" s="189"/>
      <c r="I267" s="215"/>
      <c r="J267" s="216" t="e">
        <f>_xlfn.RANK.EQ(I267,$I$6:$I$306)</f>
        <v>#N/A</v>
      </c>
      <c r="K267" s="189"/>
      <c r="L267" s="202" t="str">
        <f>_xlfn.XLOOKUP($B267,'01-KMC'!$C$12:$C$106,'01-KMC'!$B$12:$B$106,"---")</f>
        <v>---</v>
      </c>
      <c r="M267" s="203" t="str">
        <f>_xlfn.XLOOKUP($B267,'01-KMC'!$C$12:$C$106,'01-KMC'!$I$12:$I$106,"0")</f>
        <v>0</v>
      </c>
      <c r="N267" s="202" t="str">
        <f>_xlfn.XLOOKUP($B267,'02-HKO'!$C$12:$C$106,'02-HKO'!$B$12:$B$106,"---")</f>
        <v>---</v>
      </c>
      <c r="O267" s="204">
        <f>_xlfn.XLOOKUP($B267,'02-HKO'!$C$12:$C$106,'02-HKO'!$I$12:$I$106,0)</f>
        <v>0</v>
      </c>
      <c r="P267" s="202" t="str">
        <f>_xlfn.XLOOKUP($B267,'03-ŠCJ'!$C$12:$C$106,'03-ŠCJ'!$B$12:$B$106,"---")</f>
        <v>---</v>
      </c>
      <c r="Q267" s="204">
        <f>_xlfn.XLOOKUP($B267,'03-ŠCJ'!$C$12:$C$106,'03-ŠCJ'!$I$12:$I$106,0)</f>
        <v>0</v>
      </c>
      <c r="R267" s="217"/>
      <c r="S267" s="218"/>
      <c r="T267" s="219"/>
      <c r="U267" s="220"/>
      <c r="V267" s="217"/>
      <c r="W267" s="218"/>
      <c r="X267" s="219"/>
      <c r="Y267" s="220"/>
      <c r="Z267" s="217"/>
      <c r="AA267" s="218"/>
    </row>
    <row r="268" spans="2:27" x14ac:dyDescent="0.25">
      <c r="B268" s="209">
        <v>263</v>
      </c>
      <c r="C268" s="210"/>
      <c r="D268" s="211"/>
      <c r="E268" s="212"/>
      <c r="F268" s="213"/>
      <c r="G268" s="214"/>
      <c r="H268" s="189"/>
      <c r="I268" s="215"/>
      <c r="J268" s="216" t="e">
        <f>_xlfn.RANK.EQ(I268,$I$6:$I$306)</f>
        <v>#N/A</v>
      </c>
      <c r="K268" s="189"/>
      <c r="L268" s="202" t="str">
        <f>_xlfn.XLOOKUP($B268,'01-KMC'!$C$12:$C$106,'01-KMC'!$B$12:$B$106,"---")</f>
        <v>---</v>
      </c>
      <c r="M268" s="203" t="str">
        <f>_xlfn.XLOOKUP($B268,'01-KMC'!$C$12:$C$106,'01-KMC'!$I$12:$I$106,"0")</f>
        <v>0</v>
      </c>
      <c r="N268" s="202" t="str">
        <f>_xlfn.XLOOKUP($B268,'02-HKO'!$C$12:$C$106,'02-HKO'!$B$12:$B$106,"---")</f>
        <v>---</v>
      </c>
      <c r="O268" s="204">
        <f>_xlfn.XLOOKUP($B268,'02-HKO'!$C$12:$C$106,'02-HKO'!$I$12:$I$106,0)</f>
        <v>0</v>
      </c>
      <c r="P268" s="202" t="str">
        <f>_xlfn.XLOOKUP($B268,'03-ŠCJ'!$C$12:$C$106,'03-ŠCJ'!$B$12:$B$106,"---")</f>
        <v>---</v>
      </c>
      <c r="Q268" s="204">
        <f>_xlfn.XLOOKUP($B268,'03-ŠCJ'!$C$12:$C$106,'03-ŠCJ'!$I$12:$I$106,0)</f>
        <v>0</v>
      </c>
      <c r="R268" s="217"/>
      <c r="S268" s="218"/>
      <c r="T268" s="219"/>
      <c r="U268" s="220"/>
      <c r="V268" s="217"/>
      <c r="W268" s="218"/>
      <c r="X268" s="219"/>
      <c r="Y268" s="220"/>
      <c r="Z268" s="217"/>
      <c r="AA268" s="218"/>
    </row>
    <row r="269" spans="2:27" x14ac:dyDescent="0.25">
      <c r="B269" s="209">
        <v>264</v>
      </c>
      <c r="C269" s="210"/>
      <c r="D269" s="211"/>
      <c r="E269" s="212"/>
      <c r="F269" s="213"/>
      <c r="G269" s="214"/>
      <c r="H269" s="189"/>
      <c r="I269" s="215"/>
      <c r="J269" s="216" t="e">
        <f>_xlfn.RANK.EQ(I269,$I$6:$I$306)</f>
        <v>#N/A</v>
      </c>
      <c r="K269" s="189"/>
      <c r="L269" s="202" t="str">
        <f>_xlfn.XLOOKUP($B269,'01-KMC'!$C$12:$C$106,'01-KMC'!$B$12:$B$106,"---")</f>
        <v>---</v>
      </c>
      <c r="M269" s="203" t="str">
        <f>_xlfn.XLOOKUP($B269,'01-KMC'!$C$12:$C$106,'01-KMC'!$I$12:$I$106,"0")</f>
        <v>0</v>
      </c>
      <c r="N269" s="202" t="str">
        <f>_xlfn.XLOOKUP($B269,'02-HKO'!$C$12:$C$106,'02-HKO'!$B$12:$B$106,"---")</f>
        <v>---</v>
      </c>
      <c r="O269" s="204">
        <f>_xlfn.XLOOKUP($B269,'02-HKO'!$C$12:$C$106,'02-HKO'!$I$12:$I$106,0)</f>
        <v>0</v>
      </c>
      <c r="P269" s="202" t="str">
        <f>_xlfn.XLOOKUP($B269,'03-ŠCJ'!$C$12:$C$106,'03-ŠCJ'!$B$12:$B$106,"---")</f>
        <v>---</v>
      </c>
      <c r="Q269" s="204">
        <f>_xlfn.XLOOKUP($B269,'03-ŠCJ'!$C$12:$C$106,'03-ŠCJ'!$I$12:$I$106,0)</f>
        <v>0</v>
      </c>
      <c r="R269" s="217"/>
      <c r="S269" s="218"/>
      <c r="T269" s="219"/>
      <c r="U269" s="220"/>
      <c r="V269" s="217"/>
      <c r="W269" s="218"/>
      <c r="X269" s="219"/>
      <c r="Y269" s="220"/>
      <c r="Z269" s="217"/>
      <c r="AA269" s="218"/>
    </row>
    <row r="270" spans="2:27" x14ac:dyDescent="0.25">
      <c r="B270" s="209">
        <v>265</v>
      </c>
      <c r="C270" s="210"/>
      <c r="D270" s="211"/>
      <c r="E270" s="212"/>
      <c r="F270" s="213"/>
      <c r="G270" s="214"/>
      <c r="H270" s="189"/>
      <c r="I270" s="215"/>
      <c r="J270" s="216" t="e">
        <f>_xlfn.RANK.EQ(I270,$I$6:$I$306)</f>
        <v>#N/A</v>
      </c>
      <c r="K270" s="189"/>
      <c r="L270" s="202" t="str">
        <f>_xlfn.XLOOKUP($B270,'01-KMC'!$C$12:$C$106,'01-KMC'!$B$12:$B$106,"---")</f>
        <v>---</v>
      </c>
      <c r="M270" s="203" t="str">
        <f>_xlfn.XLOOKUP($B270,'01-KMC'!$C$12:$C$106,'01-KMC'!$I$12:$I$106,"0")</f>
        <v>0</v>
      </c>
      <c r="N270" s="202" t="str">
        <f>_xlfn.XLOOKUP($B270,'02-HKO'!$C$12:$C$106,'02-HKO'!$B$12:$B$106,"---")</f>
        <v>---</v>
      </c>
      <c r="O270" s="204">
        <f>_xlfn.XLOOKUP($B270,'02-HKO'!$C$12:$C$106,'02-HKO'!$I$12:$I$106,0)</f>
        <v>0</v>
      </c>
      <c r="P270" s="202" t="str">
        <f>_xlfn.XLOOKUP($B270,'03-ŠCJ'!$C$12:$C$106,'03-ŠCJ'!$B$12:$B$106,"---")</f>
        <v>---</v>
      </c>
      <c r="Q270" s="204">
        <f>_xlfn.XLOOKUP($B270,'03-ŠCJ'!$C$12:$C$106,'03-ŠCJ'!$I$12:$I$106,0)</f>
        <v>0</v>
      </c>
      <c r="R270" s="217"/>
      <c r="S270" s="218"/>
      <c r="T270" s="219"/>
      <c r="U270" s="220"/>
      <c r="V270" s="217"/>
      <c r="W270" s="218"/>
      <c r="X270" s="219"/>
      <c r="Y270" s="220"/>
      <c r="Z270" s="217"/>
      <c r="AA270" s="218"/>
    </row>
    <row r="271" spans="2:27" x14ac:dyDescent="0.25">
      <c r="B271" s="209">
        <v>266</v>
      </c>
      <c r="C271" s="210"/>
      <c r="D271" s="211"/>
      <c r="E271" s="212"/>
      <c r="F271" s="213"/>
      <c r="G271" s="214"/>
      <c r="H271" s="189"/>
      <c r="I271" s="215"/>
      <c r="J271" s="216" t="e">
        <f>_xlfn.RANK.EQ(I271,$I$6:$I$306)</f>
        <v>#N/A</v>
      </c>
      <c r="K271" s="189"/>
      <c r="L271" s="202" t="str">
        <f>_xlfn.XLOOKUP($B271,'01-KMC'!$C$12:$C$106,'01-KMC'!$B$12:$B$106,"---")</f>
        <v>---</v>
      </c>
      <c r="M271" s="203" t="str">
        <f>_xlfn.XLOOKUP($B271,'01-KMC'!$C$12:$C$106,'01-KMC'!$I$12:$I$106,"0")</f>
        <v>0</v>
      </c>
      <c r="N271" s="202" t="str">
        <f>_xlfn.XLOOKUP($B271,'02-HKO'!$C$12:$C$106,'02-HKO'!$B$12:$B$106,"---")</f>
        <v>---</v>
      </c>
      <c r="O271" s="204">
        <f>_xlfn.XLOOKUP($B271,'02-HKO'!$C$12:$C$106,'02-HKO'!$I$12:$I$106,0)</f>
        <v>0</v>
      </c>
      <c r="P271" s="202" t="str">
        <f>_xlfn.XLOOKUP($B271,'03-ŠCJ'!$C$12:$C$106,'03-ŠCJ'!$B$12:$B$106,"---")</f>
        <v>---</v>
      </c>
      <c r="Q271" s="204">
        <f>_xlfn.XLOOKUP($B271,'03-ŠCJ'!$C$12:$C$106,'03-ŠCJ'!$I$12:$I$106,0)</f>
        <v>0</v>
      </c>
      <c r="R271" s="217"/>
      <c r="S271" s="218"/>
      <c r="T271" s="219"/>
      <c r="U271" s="220"/>
      <c r="V271" s="217"/>
      <c r="W271" s="218"/>
      <c r="X271" s="219"/>
      <c r="Y271" s="220"/>
      <c r="Z271" s="217"/>
      <c r="AA271" s="218"/>
    </row>
    <row r="272" spans="2:27" x14ac:dyDescent="0.25">
      <c r="B272" s="209">
        <v>267</v>
      </c>
      <c r="C272" s="210"/>
      <c r="D272" s="211"/>
      <c r="E272" s="212"/>
      <c r="F272" s="213"/>
      <c r="G272" s="214"/>
      <c r="H272" s="189"/>
      <c r="I272" s="215"/>
      <c r="J272" s="216" t="e">
        <f>_xlfn.RANK.EQ(I272,$I$6:$I$306)</f>
        <v>#N/A</v>
      </c>
      <c r="K272" s="189"/>
      <c r="L272" s="202" t="str">
        <f>_xlfn.XLOOKUP($B272,'01-KMC'!$C$12:$C$106,'01-KMC'!$B$12:$B$106,"---")</f>
        <v>---</v>
      </c>
      <c r="M272" s="203" t="str">
        <f>_xlfn.XLOOKUP($B272,'01-KMC'!$C$12:$C$106,'01-KMC'!$I$12:$I$106,"0")</f>
        <v>0</v>
      </c>
      <c r="N272" s="202" t="str">
        <f>_xlfn.XLOOKUP($B272,'02-HKO'!$C$12:$C$106,'02-HKO'!$B$12:$B$106,"---")</f>
        <v>---</v>
      </c>
      <c r="O272" s="204">
        <f>_xlfn.XLOOKUP($B272,'02-HKO'!$C$12:$C$106,'02-HKO'!$I$12:$I$106,0)</f>
        <v>0</v>
      </c>
      <c r="P272" s="202" t="str">
        <f>_xlfn.XLOOKUP($B272,'03-ŠCJ'!$C$12:$C$106,'03-ŠCJ'!$B$12:$B$106,"---")</f>
        <v>---</v>
      </c>
      <c r="Q272" s="204">
        <f>_xlfn.XLOOKUP($B272,'03-ŠCJ'!$C$12:$C$106,'03-ŠCJ'!$I$12:$I$106,0)</f>
        <v>0</v>
      </c>
      <c r="R272" s="217"/>
      <c r="S272" s="218"/>
      <c r="T272" s="219"/>
      <c r="U272" s="220"/>
      <c r="V272" s="217"/>
      <c r="W272" s="218"/>
      <c r="X272" s="219"/>
      <c r="Y272" s="220"/>
      <c r="Z272" s="217"/>
      <c r="AA272" s="218"/>
    </row>
    <row r="273" spans="2:27" x14ac:dyDescent="0.25">
      <c r="B273" s="209">
        <v>268</v>
      </c>
      <c r="C273" s="210"/>
      <c r="D273" s="211"/>
      <c r="E273" s="212"/>
      <c r="F273" s="213"/>
      <c r="G273" s="214"/>
      <c r="H273" s="189"/>
      <c r="I273" s="215"/>
      <c r="J273" s="216" t="e">
        <f>_xlfn.RANK.EQ(I273,$I$6:$I$306)</f>
        <v>#N/A</v>
      </c>
      <c r="K273" s="189"/>
      <c r="L273" s="202" t="str">
        <f>_xlfn.XLOOKUP($B273,'01-KMC'!$C$12:$C$106,'01-KMC'!$B$12:$B$106,"---")</f>
        <v>---</v>
      </c>
      <c r="M273" s="203" t="str">
        <f>_xlfn.XLOOKUP($B273,'01-KMC'!$C$12:$C$106,'01-KMC'!$I$12:$I$106,"0")</f>
        <v>0</v>
      </c>
      <c r="N273" s="202" t="str">
        <f>_xlfn.XLOOKUP($B273,'02-HKO'!$C$12:$C$106,'02-HKO'!$B$12:$B$106,"---")</f>
        <v>---</v>
      </c>
      <c r="O273" s="204">
        <f>_xlfn.XLOOKUP($B273,'02-HKO'!$C$12:$C$106,'02-HKO'!$I$12:$I$106,0)</f>
        <v>0</v>
      </c>
      <c r="P273" s="202" t="str">
        <f>_xlfn.XLOOKUP($B273,'03-ŠCJ'!$C$12:$C$106,'03-ŠCJ'!$B$12:$B$106,"---")</f>
        <v>---</v>
      </c>
      <c r="Q273" s="204">
        <f>_xlfn.XLOOKUP($B273,'03-ŠCJ'!$C$12:$C$106,'03-ŠCJ'!$I$12:$I$106,0)</f>
        <v>0</v>
      </c>
      <c r="R273" s="217"/>
      <c r="S273" s="218"/>
      <c r="T273" s="219"/>
      <c r="U273" s="220"/>
      <c r="V273" s="217"/>
      <c r="W273" s="218"/>
      <c r="X273" s="219"/>
      <c r="Y273" s="220"/>
      <c r="Z273" s="217"/>
      <c r="AA273" s="218"/>
    </row>
    <row r="274" spans="2:27" x14ac:dyDescent="0.25">
      <c r="B274" s="209">
        <v>269</v>
      </c>
      <c r="C274" s="210"/>
      <c r="D274" s="211"/>
      <c r="E274" s="212"/>
      <c r="F274" s="213"/>
      <c r="G274" s="214"/>
      <c r="H274" s="189"/>
      <c r="I274" s="215"/>
      <c r="J274" s="216" t="e">
        <f>_xlfn.RANK.EQ(I274,$I$6:$I$306)</f>
        <v>#N/A</v>
      </c>
      <c r="K274" s="189"/>
      <c r="L274" s="202" t="str">
        <f>_xlfn.XLOOKUP($B274,'01-KMC'!$C$12:$C$106,'01-KMC'!$B$12:$B$106,"---")</f>
        <v>---</v>
      </c>
      <c r="M274" s="203" t="str">
        <f>_xlfn.XLOOKUP($B274,'01-KMC'!$C$12:$C$106,'01-KMC'!$I$12:$I$106,"0")</f>
        <v>0</v>
      </c>
      <c r="N274" s="202" t="str">
        <f>_xlfn.XLOOKUP($B274,'02-HKO'!$C$12:$C$106,'02-HKO'!$B$12:$B$106,"---")</f>
        <v>---</v>
      </c>
      <c r="O274" s="204">
        <f>_xlfn.XLOOKUP($B274,'02-HKO'!$C$12:$C$106,'02-HKO'!$I$12:$I$106,0)</f>
        <v>0</v>
      </c>
      <c r="P274" s="202" t="str">
        <f>_xlfn.XLOOKUP($B274,'03-ŠCJ'!$C$12:$C$106,'03-ŠCJ'!$B$12:$B$106,"---")</f>
        <v>---</v>
      </c>
      <c r="Q274" s="204">
        <f>_xlfn.XLOOKUP($B274,'03-ŠCJ'!$C$12:$C$106,'03-ŠCJ'!$I$12:$I$106,0)</f>
        <v>0</v>
      </c>
      <c r="R274" s="217"/>
      <c r="S274" s="218"/>
      <c r="T274" s="219"/>
      <c r="U274" s="220"/>
      <c r="V274" s="217"/>
      <c r="W274" s="218"/>
      <c r="X274" s="219"/>
      <c r="Y274" s="220"/>
      <c r="Z274" s="217"/>
      <c r="AA274" s="218"/>
    </row>
    <row r="275" spans="2:27" x14ac:dyDescent="0.25">
      <c r="B275" s="209">
        <v>270</v>
      </c>
      <c r="C275" s="210"/>
      <c r="D275" s="211"/>
      <c r="E275" s="212"/>
      <c r="F275" s="213"/>
      <c r="G275" s="214"/>
      <c r="H275" s="189"/>
      <c r="I275" s="215"/>
      <c r="J275" s="216" t="e">
        <f>_xlfn.RANK.EQ(I275,$I$6:$I$306)</f>
        <v>#N/A</v>
      </c>
      <c r="K275" s="189"/>
      <c r="L275" s="202" t="str">
        <f>_xlfn.XLOOKUP($B275,'01-KMC'!$C$12:$C$106,'01-KMC'!$B$12:$B$106,"---")</f>
        <v>---</v>
      </c>
      <c r="M275" s="203" t="str">
        <f>_xlfn.XLOOKUP($B275,'01-KMC'!$C$12:$C$106,'01-KMC'!$I$12:$I$106,"0")</f>
        <v>0</v>
      </c>
      <c r="N275" s="202" t="str">
        <f>_xlfn.XLOOKUP($B275,'02-HKO'!$C$12:$C$106,'02-HKO'!$B$12:$B$106,"---")</f>
        <v>---</v>
      </c>
      <c r="O275" s="204">
        <f>_xlfn.XLOOKUP($B275,'02-HKO'!$C$12:$C$106,'02-HKO'!$I$12:$I$106,0)</f>
        <v>0</v>
      </c>
      <c r="P275" s="202" t="str">
        <f>_xlfn.XLOOKUP($B275,'03-ŠCJ'!$C$12:$C$106,'03-ŠCJ'!$B$12:$B$106,"---")</f>
        <v>---</v>
      </c>
      <c r="Q275" s="204">
        <f>_xlfn.XLOOKUP($B275,'03-ŠCJ'!$C$12:$C$106,'03-ŠCJ'!$I$12:$I$106,0)</f>
        <v>0</v>
      </c>
      <c r="R275" s="217"/>
      <c r="S275" s="218"/>
      <c r="T275" s="219"/>
      <c r="U275" s="220"/>
      <c r="V275" s="217"/>
      <c r="W275" s="218"/>
      <c r="X275" s="219"/>
      <c r="Y275" s="220"/>
      <c r="Z275" s="217"/>
      <c r="AA275" s="218"/>
    </row>
    <row r="276" spans="2:27" x14ac:dyDescent="0.25">
      <c r="B276" s="209">
        <v>271</v>
      </c>
      <c r="C276" s="210"/>
      <c r="D276" s="211"/>
      <c r="E276" s="212"/>
      <c r="F276" s="213"/>
      <c r="G276" s="214"/>
      <c r="H276" s="189"/>
      <c r="I276" s="215"/>
      <c r="J276" s="216" t="e">
        <f>_xlfn.RANK.EQ(I276,$I$6:$I$306)</f>
        <v>#N/A</v>
      </c>
      <c r="K276" s="189"/>
      <c r="L276" s="202" t="str">
        <f>_xlfn.XLOOKUP($B276,'01-KMC'!$C$12:$C$106,'01-KMC'!$B$12:$B$106,"---")</f>
        <v>---</v>
      </c>
      <c r="M276" s="203" t="str">
        <f>_xlfn.XLOOKUP($B276,'01-KMC'!$C$12:$C$106,'01-KMC'!$I$12:$I$106,"0")</f>
        <v>0</v>
      </c>
      <c r="N276" s="202" t="str">
        <f>_xlfn.XLOOKUP($B276,'02-HKO'!$C$12:$C$106,'02-HKO'!$B$12:$B$106,"---")</f>
        <v>---</v>
      </c>
      <c r="O276" s="204">
        <f>_xlfn.XLOOKUP($B276,'02-HKO'!$C$12:$C$106,'02-HKO'!$I$12:$I$106,0)</f>
        <v>0</v>
      </c>
      <c r="P276" s="202" t="str">
        <f>_xlfn.XLOOKUP($B276,'03-ŠCJ'!$C$12:$C$106,'03-ŠCJ'!$B$12:$B$106,"---")</f>
        <v>---</v>
      </c>
      <c r="Q276" s="204">
        <f>_xlfn.XLOOKUP($B276,'03-ŠCJ'!$C$12:$C$106,'03-ŠCJ'!$I$12:$I$106,0)</f>
        <v>0</v>
      </c>
      <c r="R276" s="217"/>
      <c r="S276" s="218"/>
      <c r="T276" s="219"/>
      <c r="U276" s="220"/>
      <c r="V276" s="217"/>
      <c r="W276" s="218"/>
      <c r="X276" s="219"/>
      <c r="Y276" s="220"/>
      <c r="Z276" s="217"/>
      <c r="AA276" s="218"/>
    </row>
    <row r="277" spans="2:27" x14ac:dyDescent="0.25">
      <c r="B277" s="209">
        <v>272</v>
      </c>
      <c r="C277" s="210"/>
      <c r="D277" s="211"/>
      <c r="E277" s="212"/>
      <c r="F277" s="213"/>
      <c r="G277" s="214"/>
      <c r="H277" s="189"/>
      <c r="I277" s="215"/>
      <c r="J277" s="216" t="e">
        <f>_xlfn.RANK.EQ(I277,$I$6:$I$306)</f>
        <v>#N/A</v>
      </c>
      <c r="K277" s="189"/>
      <c r="L277" s="202" t="str">
        <f>_xlfn.XLOOKUP($B277,'01-KMC'!$C$12:$C$106,'01-KMC'!$B$12:$B$106,"---")</f>
        <v>---</v>
      </c>
      <c r="M277" s="203" t="str">
        <f>_xlfn.XLOOKUP($B277,'01-KMC'!$C$12:$C$106,'01-KMC'!$I$12:$I$106,"0")</f>
        <v>0</v>
      </c>
      <c r="N277" s="202" t="str">
        <f>_xlfn.XLOOKUP($B277,'02-HKO'!$C$12:$C$106,'02-HKO'!$B$12:$B$106,"---")</f>
        <v>---</v>
      </c>
      <c r="O277" s="204">
        <f>_xlfn.XLOOKUP($B277,'02-HKO'!$C$12:$C$106,'02-HKO'!$I$12:$I$106,0)</f>
        <v>0</v>
      </c>
      <c r="P277" s="202" t="str">
        <f>_xlfn.XLOOKUP($B277,'03-ŠCJ'!$C$12:$C$106,'03-ŠCJ'!$B$12:$B$106,"---")</f>
        <v>---</v>
      </c>
      <c r="Q277" s="204">
        <f>_xlfn.XLOOKUP($B277,'03-ŠCJ'!$C$12:$C$106,'03-ŠCJ'!$I$12:$I$106,0)</f>
        <v>0</v>
      </c>
      <c r="R277" s="217"/>
      <c r="S277" s="218"/>
      <c r="T277" s="219"/>
      <c r="U277" s="220"/>
      <c r="V277" s="217"/>
      <c r="W277" s="218"/>
      <c r="X277" s="219"/>
      <c r="Y277" s="220"/>
      <c r="Z277" s="217"/>
      <c r="AA277" s="218"/>
    </row>
    <row r="278" spans="2:27" x14ac:dyDescent="0.25">
      <c r="B278" s="209">
        <v>273</v>
      </c>
      <c r="C278" s="210"/>
      <c r="D278" s="211"/>
      <c r="E278" s="212"/>
      <c r="F278" s="213"/>
      <c r="G278" s="214"/>
      <c r="H278" s="189"/>
      <c r="I278" s="215"/>
      <c r="J278" s="216" t="e">
        <f>_xlfn.RANK.EQ(I278,$I$6:$I$306)</f>
        <v>#N/A</v>
      </c>
      <c r="K278" s="189"/>
      <c r="L278" s="202" t="str">
        <f>_xlfn.XLOOKUP($B278,'01-KMC'!$C$12:$C$106,'01-KMC'!$B$12:$B$106,"---")</f>
        <v>---</v>
      </c>
      <c r="M278" s="203" t="str">
        <f>_xlfn.XLOOKUP($B278,'01-KMC'!$C$12:$C$106,'01-KMC'!$I$12:$I$106,"0")</f>
        <v>0</v>
      </c>
      <c r="N278" s="202" t="str">
        <f>_xlfn.XLOOKUP($B278,'02-HKO'!$C$12:$C$106,'02-HKO'!$B$12:$B$106,"---")</f>
        <v>---</v>
      </c>
      <c r="O278" s="204">
        <f>_xlfn.XLOOKUP($B278,'02-HKO'!$C$12:$C$106,'02-HKO'!$I$12:$I$106,0)</f>
        <v>0</v>
      </c>
      <c r="P278" s="202" t="str">
        <f>_xlfn.XLOOKUP($B278,'03-ŠCJ'!$C$12:$C$106,'03-ŠCJ'!$B$12:$B$106,"---")</f>
        <v>---</v>
      </c>
      <c r="Q278" s="204">
        <f>_xlfn.XLOOKUP($B278,'03-ŠCJ'!$C$12:$C$106,'03-ŠCJ'!$I$12:$I$106,0)</f>
        <v>0</v>
      </c>
      <c r="R278" s="217"/>
      <c r="S278" s="218"/>
      <c r="T278" s="219"/>
      <c r="U278" s="220"/>
      <c r="V278" s="217"/>
      <c r="W278" s="218"/>
      <c r="X278" s="219"/>
      <c r="Y278" s="220"/>
      <c r="Z278" s="217"/>
      <c r="AA278" s="218"/>
    </row>
    <row r="279" spans="2:27" x14ac:dyDescent="0.25">
      <c r="B279" s="209">
        <v>274</v>
      </c>
      <c r="C279" s="210"/>
      <c r="D279" s="211"/>
      <c r="E279" s="212"/>
      <c r="F279" s="213"/>
      <c r="G279" s="214"/>
      <c r="H279" s="189"/>
      <c r="I279" s="215"/>
      <c r="J279" s="216" t="e">
        <f>_xlfn.RANK.EQ(I279,$I$6:$I$306)</f>
        <v>#N/A</v>
      </c>
      <c r="K279" s="189"/>
      <c r="L279" s="202" t="str">
        <f>_xlfn.XLOOKUP($B279,'01-KMC'!$C$12:$C$106,'01-KMC'!$B$12:$B$106,"---")</f>
        <v>---</v>
      </c>
      <c r="M279" s="203" t="str">
        <f>_xlfn.XLOOKUP($B279,'01-KMC'!$C$12:$C$106,'01-KMC'!$I$12:$I$106,"0")</f>
        <v>0</v>
      </c>
      <c r="N279" s="202" t="str">
        <f>_xlfn.XLOOKUP($B279,'02-HKO'!$C$12:$C$106,'02-HKO'!$B$12:$B$106,"---")</f>
        <v>---</v>
      </c>
      <c r="O279" s="204">
        <f>_xlfn.XLOOKUP($B279,'02-HKO'!$C$12:$C$106,'02-HKO'!$I$12:$I$106,0)</f>
        <v>0</v>
      </c>
      <c r="P279" s="202" t="str">
        <f>_xlfn.XLOOKUP($B279,'03-ŠCJ'!$C$12:$C$106,'03-ŠCJ'!$B$12:$B$106,"---")</f>
        <v>---</v>
      </c>
      <c r="Q279" s="204">
        <f>_xlfn.XLOOKUP($B279,'03-ŠCJ'!$C$12:$C$106,'03-ŠCJ'!$I$12:$I$106,0)</f>
        <v>0</v>
      </c>
      <c r="R279" s="217"/>
      <c r="S279" s="218"/>
      <c r="T279" s="219"/>
      <c r="U279" s="220"/>
      <c r="V279" s="217"/>
      <c r="W279" s="218"/>
      <c r="X279" s="219"/>
      <c r="Y279" s="220"/>
      <c r="Z279" s="217"/>
      <c r="AA279" s="218"/>
    </row>
    <row r="280" spans="2:27" x14ac:dyDescent="0.25">
      <c r="B280" s="209">
        <v>275</v>
      </c>
      <c r="C280" s="210"/>
      <c r="D280" s="211"/>
      <c r="E280" s="212"/>
      <c r="F280" s="213"/>
      <c r="G280" s="214"/>
      <c r="H280" s="189"/>
      <c r="I280" s="215"/>
      <c r="J280" s="216" t="e">
        <f>_xlfn.RANK.EQ(I280,$I$6:$I$306)</f>
        <v>#N/A</v>
      </c>
      <c r="K280" s="189"/>
      <c r="L280" s="202" t="str">
        <f>_xlfn.XLOOKUP($B280,'01-KMC'!$C$12:$C$106,'01-KMC'!$B$12:$B$106,"---")</f>
        <v>---</v>
      </c>
      <c r="M280" s="203" t="str">
        <f>_xlfn.XLOOKUP($B280,'01-KMC'!$C$12:$C$106,'01-KMC'!$I$12:$I$106,"0")</f>
        <v>0</v>
      </c>
      <c r="N280" s="202" t="str">
        <f>_xlfn.XLOOKUP($B280,'02-HKO'!$C$12:$C$106,'02-HKO'!$B$12:$B$106,"---")</f>
        <v>---</v>
      </c>
      <c r="O280" s="204">
        <f>_xlfn.XLOOKUP($B280,'02-HKO'!$C$12:$C$106,'02-HKO'!$I$12:$I$106,0)</f>
        <v>0</v>
      </c>
      <c r="P280" s="202" t="str">
        <f>_xlfn.XLOOKUP($B280,'03-ŠCJ'!$C$12:$C$106,'03-ŠCJ'!$B$12:$B$106,"---")</f>
        <v>---</v>
      </c>
      <c r="Q280" s="204">
        <f>_xlfn.XLOOKUP($B280,'03-ŠCJ'!$C$12:$C$106,'03-ŠCJ'!$I$12:$I$106,0)</f>
        <v>0</v>
      </c>
      <c r="R280" s="217"/>
      <c r="S280" s="218"/>
      <c r="T280" s="219"/>
      <c r="U280" s="220"/>
      <c r="V280" s="217"/>
      <c r="W280" s="218"/>
      <c r="X280" s="219"/>
      <c r="Y280" s="220"/>
      <c r="Z280" s="217"/>
      <c r="AA280" s="218"/>
    </row>
    <row r="281" spans="2:27" x14ac:dyDescent="0.25">
      <c r="B281" s="209">
        <v>276</v>
      </c>
      <c r="C281" s="210"/>
      <c r="D281" s="211"/>
      <c r="E281" s="212"/>
      <c r="F281" s="213"/>
      <c r="G281" s="214"/>
      <c r="H281" s="189"/>
      <c r="I281" s="215"/>
      <c r="J281" s="216" t="e">
        <f>_xlfn.RANK.EQ(I281,$I$6:$I$306)</f>
        <v>#N/A</v>
      </c>
      <c r="K281" s="189"/>
      <c r="L281" s="202" t="str">
        <f>_xlfn.XLOOKUP($B281,'01-KMC'!$C$12:$C$106,'01-KMC'!$B$12:$B$106,"---")</f>
        <v>---</v>
      </c>
      <c r="M281" s="203" t="str">
        <f>_xlfn.XLOOKUP($B281,'01-KMC'!$C$12:$C$106,'01-KMC'!$I$12:$I$106,"0")</f>
        <v>0</v>
      </c>
      <c r="N281" s="202" t="str">
        <f>_xlfn.XLOOKUP($B281,'02-HKO'!$C$12:$C$106,'02-HKO'!$B$12:$B$106,"---")</f>
        <v>---</v>
      </c>
      <c r="O281" s="204">
        <f>_xlfn.XLOOKUP($B281,'02-HKO'!$C$12:$C$106,'02-HKO'!$I$12:$I$106,0)</f>
        <v>0</v>
      </c>
      <c r="P281" s="202" t="str">
        <f>_xlfn.XLOOKUP($B281,'03-ŠCJ'!$C$12:$C$106,'03-ŠCJ'!$B$12:$B$106,"---")</f>
        <v>---</v>
      </c>
      <c r="Q281" s="204">
        <f>_xlfn.XLOOKUP($B281,'03-ŠCJ'!$C$12:$C$106,'03-ŠCJ'!$I$12:$I$106,0)</f>
        <v>0</v>
      </c>
      <c r="R281" s="217"/>
      <c r="S281" s="218"/>
      <c r="T281" s="219"/>
      <c r="U281" s="220"/>
      <c r="V281" s="217"/>
      <c r="W281" s="218"/>
      <c r="X281" s="219"/>
      <c r="Y281" s="220"/>
      <c r="Z281" s="217"/>
      <c r="AA281" s="218"/>
    </row>
    <row r="282" spans="2:27" x14ac:dyDescent="0.25">
      <c r="B282" s="209">
        <v>277</v>
      </c>
      <c r="C282" s="210"/>
      <c r="D282" s="211"/>
      <c r="E282" s="212"/>
      <c r="F282" s="213"/>
      <c r="G282" s="214"/>
      <c r="H282" s="189"/>
      <c r="I282" s="215"/>
      <c r="J282" s="216" t="e">
        <f>_xlfn.RANK.EQ(I282,$I$6:$I$306)</f>
        <v>#N/A</v>
      </c>
      <c r="K282" s="189"/>
      <c r="L282" s="202" t="str">
        <f>_xlfn.XLOOKUP($B282,'01-KMC'!$C$12:$C$106,'01-KMC'!$B$12:$B$106,"---")</f>
        <v>---</v>
      </c>
      <c r="M282" s="203" t="str">
        <f>_xlfn.XLOOKUP($B282,'01-KMC'!$C$12:$C$106,'01-KMC'!$I$12:$I$106,"0")</f>
        <v>0</v>
      </c>
      <c r="N282" s="202" t="str">
        <f>_xlfn.XLOOKUP($B282,'02-HKO'!$C$12:$C$106,'02-HKO'!$B$12:$B$106,"---")</f>
        <v>---</v>
      </c>
      <c r="O282" s="204">
        <f>_xlfn.XLOOKUP($B282,'02-HKO'!$C$12:$C$106,'02-HKO'!$I$12:$I$106,0)</f>
        <v>0</v>
      </c>
      <c r="P282" s="202" t="str">
        <f>_xlfn.XLOOKUP($B282,'03-ŠCJ'!$C$12:$C$106,'03-ŠCJ'!$B$12:$B$106,"---")</f>
        <v>---</v>
      </c>
      <c r="Q282" s="204">
        <f>_xlfn.XLOOKUP($B282,'03-ŠCJ'!$C$12:$C$106,'03-ŠCJ'!$I$12:$I$106,0)</f>
        <v>0</v>
      </c>
      <c r="R282" s="217"/>
      <c r="S282" s="218"/>
      <c r="T282" s="219"/>
      <c r="U282" s="220"/>
      <c r="V282" s="217"/>
      <c r="W282" s="218"/>
      <c r="X282" s="219"/>
      <c r="Y282" s="220"/>
      <c r="Z282" s="217"/>
      <c r="AA282" s="218"/>
    </row>
    <row r="283" spans="2:27" x14ac:dyDescent="0.25">
      <c r="B283" s="209">
        <v>278</v>
      </c>
      <c r="C283" s="210"/>
      <c r="D283" s="211"/>
      <c r="E283" s="212"/>
      <c r="F283" s="213"/>
      <c r="G283" s="214"/>
      <c r="H283" s="189"/>
      <c r="I283" s="215"/>
      <c r="J283" s="216" t="e">
        <f>_xlfn.RANK.EQ(I283,$I$6:$I$306)</f>
        <v>#N/A</v>
      </c>
      <c r="K283" s="189"/>
      <c r="L283" s="202" t="str">
        <f>_xlfn.XLOOKUP($B283,'01-KMC'!$C$12:$C$106,'01-KMC'!$B$12:$B$106,"---")</f>
        <v>---</v>
      </c>
      <c r="M283" s="203" t="str">
        <f>_xlfn.XLOOKUP($B283,'01-KMC'!$C$12:$C$106,'01-KMC'!$I$12:$I$106,"0")</f>
        <v>0</v>
      </c>
      <c r="N283" s="202" t="str">
        <f>_xlfn.XLOOKUP($B283,'02-HKO'!$C$12:$C$106,'02-HKO'!$B$12:$B$106,"---")</f>
        <v>---</v>
      </c>
      <c r="O283" s="204">
        <f>_xlfn.XLOOKUP($B283,'02-HKO'!$C$12:$C$106,'02-HKO'!$I$12:$I$106,0)</f>
        <v>0</v>
      </c>
      <c r="P283" s="202" t="str">
        <f>_xlfn.XLOOKUP($B283,'03-ŠCJ'!$C$12:$C$106,'03-ŠCJ'!$B$12:$B$106,"---")</f>
        <v>---</v>
      </c>
      <c r="Q283" s="204">
        <f>_xlfn.XLOOKUP($B283,'03-ŠCJ'!$C$12:$C$106,'03-ŠCJ'!$I$12:$I$106,0)</f>
        <v>0</v>
      </c>
      <c r="R283" s="217"/>
      <c r="S283" s="218"/>
      <c r="T283" s="219"/>
      <c r="U283" s="220"/>
      <c r="V283" s="217"/>
      <c r="W283" s="218"/>
      <c r="X283" s="219"/>
      <c r="Y283" s="220"/>
      <c r="Z283" s="217"/>
      <c r="AA283" s="218"/>
    </row>
    <row r="284" spans="2:27" x14ac:dyDescent="0.25">
      <c r="B284" s="209">
        <v>279</v>
      </c>
      <c r="C284" s="210"/>
      <c r="D284" s="211"/>
      <c r="E284" s="212"/>
      <c r="F284" s="213"/>
      <c r="G284" s="214"/>
      <c r="H284" s="189"/>
      <c r="I284" s="215"/>
      <c r="J284" s="216" t="e">
        <f>_xlfn.RANK.EQ(I284,$I$6:$I$306)</f>
        <v>#N/A</v>
      </c>
      <c r="K284" s="189"/>
      <c r="L284" s="202" t="str">
        <f>_xlfn.XLOOKUP($B284,'01-KMC'!$C$12:$C$106,'01-KMC'!$B$12:$B$106,"---")</f>
        <v>---</v>
      </c>
      <c r="M284" s="203" t="str">
        <f>_xlfn.XLOOKUP($B284,'01-KMC'!$C$12:$C$106,'01-KMC'!$I$12:$I$106,"0")</f>
        <v>0</v>
      </c>
      <c r="N284" s="202" t="str">
        <f>_xlfn.XLOOKUP($B284,'02-HKO'!$C$12:$C$106,'02-HKO'!$B$12:$B$106,"---")</f>
        <v>---</v>
      </c>
      <c r="O284" s="204">
        <f>_xlfn.XLOOKUP($B284,'02-HKO'!$C$12:$C$106,'02-HKO'!$I$12:$I$106,0)</f>
        <v>0</v>
      </c>
      <c r="P284" s="202" t="str">
        <f>_xlfn.XLOOKUP($B284,'03-ŠCJ'!$C$12:$C$106,'03-ŠCJ'!$B$12:$B$106,"---")</f>
        <v>---</v>
      </c>
      <c r="Q284" s="204">
        <f>_xlfn.XLOOKUP($B284,'03-ŠCJ'!$C$12:$C$106,'03-ŠCJ'!$I$12:$I$106,0)</f>
        <v>0</v>
      </c>
      <c r="R284" s="217"/>
      <c r="S284" s="218"/>
      <c r="T284" s="219"/>
      <c r="U284" s="220"/>
      <c r="V284" s="217"/>
      <c r="W284" s="218"/>
      <c r="X284" s="219"/>
      <c r="Y284" s="220"/>
      <c r="Z284" s="217"/>
      <c r="AA284" s="218"/>
    </row>
    <row r="285" spans="2:27" x14ac:dyDescent="0.25">
      <c r="B285" s="209">
        <v>280</v>
      </c>
      <c r="C285" s="210"/>
      <c r="D285" s="211"/>
      <c r="E285" s="212"/>
      <c r="F285" s="213"/>
      <c r="G285" s="214"/>
      <c r="H285" s="189"/>
      <c r="I285" s="215"/>
      <c r="J285" s="216" t="e">
        <f>_xlfn.RANK.EQ(I285,$I$6:$I$306)</f>
        <v>#N/A</v>
      </c>
      <c r="K285" s="189"/>
      <c r="L285" s="202" t="str">
        <f>_xlfn.XLOOKUP($B285,'01-KMC'!$C$12:$C$106,'01-KMC'!$B$12:$B$106,"---")</f>
        <v>---</v>
      </c>
      <c r="M285" s="203" t="str">
        <f>_xlfn.XLOOKUP($B285,'01-KMC'!$C$12:$C$106,'01-KMC'!$I$12:$I$106,"0")</f>
        <v>0</v>
      </c>
      <c r="N285" s="202" t="str">
        <f>_xlfn.XLOOKUP($B285,'02-HKO'!$C$12:$C$106,'02-HKO'!$B$12:$B$106,"---")</f>
        <v>---</v>
      </c>
      <c r="O285" s="204">
        <f>_xlfn.XLOOKUP($B285,'02-HKO'!$C$12:$C$106,'02-HKO'!$I$12:$I$106,0)</f>
        <v>0</v>
      </c>
      <c r="P285" s="202" t="str">
        <f>_xlfn.XLOOKUP($B285,'03-ŠCJ'!$C$12:$C$106,'03-ŠCJ'!$B$12:$B$106,"---")</f>
        <v>---</v>
      </c>
      <c r="Q285" s="204">
        <f>_xlfn.XLOOKUP($B285,'03-ŠCJ'!$C$12:$C$106,'03-ŠCJ'!$I$12:$I$106,0)</f>
        <v>0</v>
      </c>
      <c r="R285" s="217"/>
      <c r="S285" s="218"/>
      <c r="T285" s="219"/>
      <c r="U285" s="220"/>
      <c r="V285" s="217"/>
      <c r="W285" s="218"/>
      <c r="X285" s="219"/>
      <c r="Y285" s="220"/>
      <c r="Z285" s="217"/>
      <c r="AA285" s="218"/>
    </row>
    <row r="286" spans="2:27" x14ac:dyDescent="0.25">
      <c r="B286" s="209">
        <v>281</v>
      </c>
      <c r="C286" s="210"/>
      <c r="D286" s="211"/>
      <c r="E286" s="212"/>
      <c r="F286" s="213"/>
      <c r="G286" s="214"/>
      <c r="H286" s="189"/>
      <c r="I286" s="215"/>
      <c r="J286" s="216" t="e">
        <f>_xlfn.RANK.EQ(I286,$I$6:$I$306)</f>
        <v>#N/A</v>
      </c>
      <c r="K286" s="189"/>
      <c r="L286" s="202" t="str">
        <f>_xlfn.XLOOKUP($B286,'01-KMC'!$C$12:$C$106,'01-KMC'!$B$12:$B$106,"---")</f>
        <v>---</v>
      </c>
      <c r="M286" s="203" t="str">
        <f>_xlfn.XLOOKUP($B286,'01-KMC'!$C$12:$C$106,'01-KMC'!$I$12:$I$106,"0")</f>
        <v>0</v>
      </c>
      <c r="N286" s="202" t="str">
        <f>_xlfn.XLOOKUP($B286,'02-HKO'!$C$12:$C$106,'02-HKO'!$B$12:$B$106,"---")</f>
        <v>---</v>
      </c>
      <c r="O286" s="204">
        <f>_xlfn.XLOOKUP($B286,'02-HKO'!$C$12:$C$106,'02-HKO'!$I$12:$I$106,0)</f>
        <v>0</v>
      </c>
      <c r="P286" s="202" t="str">
        <f>_xlfn.XLOOKUP($B286,'03-ŠCJ'!$C$12:$C$106,'03-ŠCJ'!$B$12:$B$106,"---")</f>
        <v>---</v>
      </c>
      <c r="Q286" s="204">
        <f>_xlfn.XLOOKUP($B286,'03-ŠCJ'!$C$12:$C$106,'03-ŠCJ'!$I$12:$I$106,0)</f>
        <v>0</v>
      </c>
      <c r="R286" s="217"/>
      <c r="S286" s="218"/>
      <c r="T286" s="219"/>
      <c r="U286" s="220"/>
      <c r="V286" s="217"/>
      <c r="W286" s="218"/>
      <c r="X286" s="219"/>
      <c r="Y286" s="220"/>
      <c r="Z286" s="217"/>
      <c r="AA286" s="218"/>
    </row>
    <row r="287" spans="2:27" x14ac:dyDescent="0.25">
      <c r="B287" s="209">
        <v>282</v>
      </c>
      <c r="C287" s="210"/>
      <c r="D287" s="211"/>
      <c r="E287" s="212"/>
      <c r="F287" s="213"/>
      <c r="G287" s="214"/>
      <c r="H287" s="189"/>
      <c r="I287" s="215"/>
      <c r="J287" s="216" t="e">
        <f>_xlfn.RANK.EQ(I287,$I$6:$I$306)</f>
        <v>#N/A</v>
      </c>
      <c r="K287" s="189"/>
      <c r="L287" s="202" t="str">
        <f>_xlfn.XLOOKUP($B287,'01-KMC'!$C$12:$C$106,'01-KMC'!$B$12:$B$106,"---")</f>
        <v>---</v>
      </c>
      <c r="M287" s="203" t="str">
        <f>_xlfn.XLOOKUP($B287,'01-KMC'!$C$12:$C$106,'01-KMC'!$I$12:$I$106,"0")</f>
        <v>0</v>
      </c>
      <c r="N287" s="202" t="str">
        <f>_xlfn.XLOOKUP($B287,'02-HKO'!$C$12:$C$106,'02-HKO'!$B$12:$B$106,"---")</f>
        <v>---</v>
      </c>
      <c r="O287" s="204">
        <f>_xlfn.XLOOKUP($B287,'02-HKO'!$C$12:$C$106,'02-HKO'!$I$12:$I$106,0)</f>
        <v>0</v>
      </c>
      <c r="P287" s="202" t="str">
        <f>_xlfn.XLOOKUP($B287,'03-ŠCJ'!$C$12:$C$106,'03-ŠCJ'!$B$12:$B$106,"---")</f>
        <v>---</v>
      </c>
      <c r="Q287" s="204">
        <f>_xlfn.XLOOKUP($B287,'03-ŠCJ'!$C$12:$C$106,'03-ŠCJ'!$I$12:$I$106,0)</f>
        <v>0</v>
      </c>
      <c r="R287" s="217"/>
      <c r="S287" s="218"/>
      <c r="T287" s="219"/>
      <c r="U287" s="220"/>
      <c r="V287" s="217"/>
      <c r="W287" s="218"/>
      <c r="X287" s="219"/>
      <c r="Y287" s="220"/>
      <c r="Z287" s="217"/>
      <c r="AA287" s="218"/>
    </row>
    <row r="288" spans="2:27" x14ac:dyDescent="0.25">
      <c r="B288" s="209">
        <v>283</v>
      </c>
      <c r="C288" s="210"/>
      <c r="D288" s="211"/>
      <c r="E288" s="212"/>
      <c r="F288" s="213"/>
      <c r="G288" s="214"/>
      <c r="H288" s="189"/>
      <c r="I288" s="215"/>
      <c r="J288" s="216" t="e">
        <f>_xlfn.RANK.EQ(I288,$I$6:$I$306)</f>
        <v>#N/A</v>
      </c>
      <c r="K288" s="189"/>
      <c r="L288" s="202" t="str">
        <f>_xlfn.XLOOKUP($B288,'01-KMC'!$C$12:$C$106,'01-KMC'!$B$12:$B$106,"---")</f>
        <v>---</v>
      </c>
      <c r="M288" s="203" t="str">
        <f>_xlfn.XLOOKUP($B288,'01-KMC'!$C$12:$C$106,'01-KMC'!$I$12:$I$106,"0")</f>
        <v>0</v>
      </c>
      <c r="N288" s="202" t="str">
        <f>_xlfn.XLOOKUP($B288,'02-HKO'!$C$12:$C$106,'02-HKO'!$B$12:$B$106,"---")</f>
        <v>---</v>
      </c>
      <c r="O288" s="204">
        <f>_xlfn.XLOOKUP($B288,'02-HKO'!$C$12:$C$106,'02-HKO'!$I$12:$I$106,0)</f>
        <v>0</v>
      </c>
      <c r="P288" s="202" t="str">
        <f>_xlfn.XLOOKUP($B288,'03-ŠCJ'!$C$12:$C$106,'03-ŠCJ'!$B$12:$B$106,"---")</f>
        <v>---</v>
      </c>
      <c r="Q288" s="204">
        <f>_xlfn.XLOOKUP($B288,'03-ŠCJ'!$C$12:$C$106,'03-ŠCJ'!$I$12:$I$106,0)</f>
        <v>0</v>
      </c>
      <c r="R288" s="217"/>
      <c r="S288" s="218"/>
      <c r="T288" s="219"/>
      <c r="U288" s="220"/>
      <c r="V288" s="217"/>
      <c r="W288" s="218"/>
      <c r="X288" s="219"/>
      <c r="Y288" s="220"/>
      <c r="Z288" s="217"/>
      <c r="AA288" s="218"/>
    </row>
    <row r="289" spans="2:27" x14ac:dyDescent="0.25">
      <c r="B289" s="209">
        <v>284</v>
      </c>
      <c r="C289" s="210"/>
      <c r="D289" s="211"/>
      <c r="E289" s="212"/>
      <c r="F289" s="213"/>
      <c r="G289" s="214"/>
      <c r="H289" s="189"/>
      <c r="I289" s="215"/>
      <c r="J289" s="216" t="e">
        <f>_xlfn.RANK.EQ(I289,$I$6:$I$306)</f>
        <v>#N/A</v>
      </c>
      <c r="K289" s="189"/>
      <c r="L289" s="202" t="str">
        <f>_xlfn.XLOOKUP($B289,'01-KMC'!$C$12:$C$106,'01-KMC'!$B$12:$B$106,"---")</f>
        <v>---</v>
      </c>
      <c r="M289" s="203" t="str">
        <f>_xlfn.XLOOKUP($B289,'01-KMC'!$C$12:$C$106,'01-KMC'!$I$12:$I$106,"0")</f>
        <v>0</v>
      </c>
      <c r="N289" s="202" t="str">
        <f>_xlfn.XLOOKUP($B289,'02-HKO'!$C$12:$C$106,'02-HKO'!$B$12:$B$106,"---")</f>
        <v>---</v>
      </c>
      <c r="O289" s="204">
        <f>_xlfn.XLOOKUP($B289,'02-HKO'!$C$12:$C$106,'02-HKO'!$I$12:$I$106,0)</f>
        <v>0</v>
      </c>
      <c r="P289" s="202" t="str">
        <f>_xlfn.XLOOKUP($B289,'03-ŠCJ'!$C$12:$C$106,'03-ŠCJ'!$B$12:$B$106,"---")</f>
        <v>---</v>
      </c>
      <c r="Q289" s="204">
        <f>_xlfn.XLOOKUP($B289,'03-ŠCJ'!$C$12:$C$106,'03-ŠCJ'!$I$12:$I$106,0)</f>
        <v>0</v>
      </c>
      <c r="R289" s="217"/>
      <c r="S289" s="218"/>
      <c r="T289" s="219"/>
      <c r="U289" s="220"/>
      <c r="V289" s="217"/>
      <c r="W289" s="218"/>
      <c r="X289" s="219"/>
      <c r="Y289" s="220"/>
      <c r="Z289" s="217"/>
      <c r="AA289" s="218"/>
    </row>
    <row r="290" spans="2:27" x14ac:dyDescent="0.25">
      <c r="B290" s="209">
        <v>285</v>
      </c>
      <c r="C290" s="210"/>
      <c r="D290" s="211"/>
      <c r="E290" s="212"/>
      <c r="F290" s="213"/>
      <c r="G290" s="214"/>
      <c r="H290" s="189"/>
      <c r="I290" s="215"/>
      <c r="J290" s="216" t="e">
        <f>_xlfn.RANK.EQ(I290,$I$6:$I$306)</f>
        <v>#N/A</v>
      </c>
      <c r="K290" s="189"/>
      <c r="L290" s="202" t="str">
        <f>_xlfn.XLOOKUP($B290,'01-KMC'!$C$12:$C$106,'01-KMC'!$B$12:$B$106,"---")</f>
        <v>---</v>
      </c>
      <c r="M290" s="203" t="str">
        <f>_xlfn.XLOOKUP($B290,'01-KMC'!$C$12:$C$106,'01-KMC'!$I$12:$I$106,"0")</f>
        <v>0</v>
      </c>
      <c r="N290" s="202" t="str">
        <f>_xlfn.XLOOKUP($B290,'02-HKO'!$C$12:$C$106,'02-HKO'!$B$12:$B$106,"---")</f>
        <v>---</v>
      </c>
      <c r="O290" s="204">
        <f>_xlfn.XLOOKUP($B290,'02-HKO'!$C$12:$C$106,'02-HKO'!$I$12:$I$106,0)</f>
        <v>0</v>
      </c>
      <c r="P290" s="202" t="str">
        <f>_xlfn.XLOOKUP($B290,'03-ŠCJ'!$C$12:$C$106,'03-ŠCJ'!$B$12:$B$106,"---")</f>
        <v>---</v>
      </c>
      <c r="Q290" s="204">
        <f>_xlfn.XLOOKUP($B290,'03-ŠCJ'!$C$12:$C$106,'03-ŠCJ'!$I$12:$I$106,0)</f>
        <v>0</v>
      </c>
      <c r="R290" s="217"/>
      <c r="S290" s="218"/>
      <c r="T290" s="219"/>
      <c r="U290" s="220"/>
      <c r="V290" s="217"/>
      <c r="W290" s="218"/>
      <c r="X290" s="219"/>
      <c r="Y290" s="220"/>
      <c r="Z290" s="217"/>
      <c r="AA290" s="218"/>
    </row>
    <row r="291" spans="2:27" x14ac:dyDescent="0.25">
      <c r="B291" s="209">
        <v>286</v>
      </c>
      <c r="C291" s="210"/>
      <c r="D291" s="211"/>
      <c r="E291" s="212"/>
      <c r="F291" s="213"/>
      <c r="G291" s="214"/>
      <c r="H291" s="189"/>
      <c r="I291" s="215"/>
      <c r="J291" s="216" t="e">
        <f>_xlfn.RANK.EQ(I291,$I$6:$I$306)</f>
        <v>#N/A</v>
      </c>
      <c r="K291" s="189"/>
      <c r="L291" s="202" t="str">
        <f>_xlfn.XLOOKUP($B291,'01-KMC'!$C$12:$C$106,'01-KMC'!$B$12:$B$106,"---")</f>
        <v>---</v>
      </c>
      <c r="M291" s="203" t="str">
        <f>_xlfn.XLOOKUP($B291,'01-KMC'!$C$12:$C$106,'01-KMC'!$I$12:$I$106,"0")</f>
        <v>0</v>
      </c>
      <c r="N291" s="202" t="str">
        <f>_xlfn.XLOOKUP($B291,'02-HKO'!$C$12:$C$106,'02-HKO'!$B$12:$B$106,"---")</f>
        <v>---</v>
      </c>
      <c r="O291" s="204">
        <f>_xlfn.XLOOKUP($B291,'02-HKO'!$C$12:$C$106,'02-HKO'!$I$12:$I$106,0)</f>
        <v>0</v>
      </c>
      <c r="P291" s="202" t="str">
        <f>_xlfn.XLOOKUP($B291,'03-ŠCJ'!$C$12:$C$106,'03-ŠCJ'!$B$12:$B$106,"---")</f>
        <v>---</v>
      </c>
      <c r="Q291" s="204">
        <f>_xlfn.XLOOKUP($B291,'03-ŠCJ'!$C$12:$C$106,'03-ŠCJ'!$I$12:$I$106,0)</f>
        <v>0</v>
      </c>
      <c r="R291" s="217"/>
      <c r="S291" s="218"/>
      <c r="T291" s="219"/>
      <c r="U291" s="220"/>
      <c r="V291" s="217"/>
      <c r="W291" s="218"/>
      <c r="X291" s="219"/>
      <c r="Y291" s="220"/>
      <c r="Z291" s="217"/>
      <c r="AA291" s="218"/>
    </row>
    <row r="292" spans="2:27" x14ac:dyDescent="0.25">
      <c r="B292" s="209">
        <v>287</v>
      </c>
      <c r="C292" s="210"/>
      <c r="D292" s="211"/>
      <c r="E292" s="212"/>
      <c r="F292" s="213"/>
      <c r="G292" s="214"/>
      <c r="H292" s="189"/>
      <c r="I292" s="215"/>
      <c r="J292" s="216" t="e">
        <f>_xlfn.RANK.EQ(I292,$I$6:$I$306)</f>
        <v>#N/A</v>
      </c>
      <c r="K292" s="189"/>
      <c r="L292" s="202" t="str">
        <f>_xlfn.XLOOKUP($B292,'01-KMC'!$C$12:$C$106,'01-KMC'!$B$12:$B$106,"---")</f>
        <v>---</v>
      </c>
      <c r="M292" s="203" t="str">
        <f>_xlfn.XLOOKUP($B292,'01-KMC'!$C$12:$C$106,'01-KMC'!$I$12:$I$106,"0")</f>
        <v>0</v>
      </c>
      <c r="N292" s="202" t="str">
        <f>_xlfn.XLOOKUP($B292,'02-HKO'!$C$12:$C$106,'02-HKO'!$B$12:$B$106,"---")</f>
        <v>---</v>
      </c>
      <c r="O292" s="204">
        <f>_xlfn.XLOOKUP($B292,'02-HKO'!$C$12:$C$106,'02-HKO'!$I$12:$I$106,0)</f>
        <v>0</v>
      </c>
      <c r="P292" s="202" t="str">
        <f>_xlfn.XLOOKUP($B292,'03-ŠCJ'!$C$12:$C$106,'03-ŠCJ'!$B$12:$B$106,"---")</f>
        <v>---</v>
      </c>
      <c r="Q292" s="204">
        <f>_xlfn.XLOOKUP($B292,'03-ŠCJ'!$C$12:$C$106,'03-ŠCJ'!$I$12:$I$106,0)</f>
        <v>0</v>
      </c>
      <c r="R292" s="217"/>
      <c r="S292" s="218"/>
      <c r="T292" s="219"/>
      <c r="U292" s="220"/>
      <c r="V292" s="217"/>
      <c r="W292" s="218"/>
      <c r="X292" s="219"/>
      <c r="Y292" s="220"/>
      <c r="Z292" s="217"/>
      <c r="AA292" s="218"/>
    </row>
    <row r="293" spans="2:27" x14ac:dyDescent="0.25">
      <c r="B293" s="209">
        <v>288</v>
      </c>
      <c r="C293" s="210"/>
      <c r="D293" s="211"/>
      <c r="E293" s="212"/>
      <c r="F293" s="213"/>
      <c r="G293" s="214"/>
      <c r="H293" s="189"/>
      <c r="I293" s="215"/>
      <c r="J293" s="216" t="e">
        <f>_xlfn.RANK.EQ(I293,$I$6:$I$306)</f>
        <v>#N/A</v>
      </c>
      <c r="K293" s="189"/>
      <c r="L293" s="202" t="str">
        <f>_xlfn.XLOOKUP($B293,'01-KMC'!$C$12:$C$106,'01-KMC'!$B$12:$B$106,"---")</f>
        <v>---</v>
      </c>
      <c r="M293" s="203" t="str">
        <f>_xlfn.XLOOKUP($B293,'01-KMC'!$C$12:$C$106,'01-KMC'!$I$12:$I$106,"0")</f>
        <v>0</v>
      </c>
      <c r="N293" s="202" t="str">
        <f>_xlfn.XLOOKUP($B293,'02-HKO'!$C$12:$C$106,'02-HKO'!$B$12:$B$106,"---")</f>
        <v>---</v>
      </c>
      <c r="O293" s="204">
        <f>_xlfn.XLOOKUP($B293,'02-HKO'!$C$12:$C$106,'02-HKO'!$I$12:$I$106,0)</f>
        <v>0</v>
      </c>
      <c r="P293" s="202" t="str">
        <f>_xlfn.XLOOKUP($B293,'03-ŠCJ'!$C$12:$C$106,'03-ŠCJ'!$B$12:$B$106,"---")</f>
        <v>---</v>
      </c>
      <c r="Q293" s="204">
        <f>_xlfn.XLOOKUP($B293,'03-ŠCJ'!$C$12:$C$106,'03-ŠCJ'!$I$12:$I$106,0)</f>
        <v>0</v>
      </c>
      <c r="R293" s="217"/>
      <c r="S293" s="218"/>
      <c r="T293" s="219"/>
      <c r="U293" s="220"/>
      <c r="V293" s="217"/>
      <c r="W293" s="218"/>
      <c r="X293" s="219"/>
      <c r="Y293" s="220"/>
      <c r="Z293" s="217"/>
      <c r="AA293" s="218"/>
    </row>
    <row r="294" spans="2:27" x14ac:dyDescent="0.25">
      <c r="B294" s="209">
        <v>289</v>
      </c>
      <c r="C294" s="210"/>
      <c r="D294" s="211"/>
      <c r="E294" s="212"/>
      <c r="F294" s="213"/>
      <c r="G294" s="214"/>
      <c r="H294" s="189"/>
      <c r="I294" s="215"/>
      <c r="J294" s="216" t="e">
        <f>_xlfn.RANK.EQ(I294,$I$6:$I$306)</f>
        <v>#N/A</v>
      </c>
      <c r="K294" s="189"/>
      <c r="L294" s="202" t="str">
        <f>_xlfn.XLOOKUP($B294,'01-KMC'!$C$12:$C$106,'01-KMC'!$B$12:$B$106,"---")</f>
        <v>---</v>
      </c>
      <c r="M294" s="203" t="str">
        <f>_xlfn.XLOOKUP($B294,'01-KMC'!$C$12:$C$106,'01-KMC'!$I$12:$I$106,"0")</f>
        <v>0</v>
      </c>
      <c r="N294" s="202" t="str">
        <f>_xlfn.XLOOKUP($B294,'02-HKO'!$C$12:$C$106,'02-HKO'!$B$12:$B$106,"---")</f>
        <v>---</v>
      </c>
      <c r="O294" s="204">
        <f>_xlfn.XLOOKUP($B294,'02-HKO'!$C$12:$C$106,'02-HKO'!$I$12:$I$106,0)</f>
        <v>0</v>
      </c>
      <c r="P294" s="202" t="str">
        <f>_xlfn.XLOOKUP($B294,'03-ŠCJ'!$C$12:$C$106,'03-ŠCJ'!$B$12:$B$106,"---")</f>
        <v>---</v>
      </c>
      <c r="Q294" s="204">
        <f>_xlfn.XLOOKUP($B294,'03-ŠCJ'!$C$12:$C$106,'03-ŠCJ'!$I$12:$I$106,0)</f>
        <v>0</v>
      </c>
      <c r="R294" s="217"/>
      <c r="S294" s="218"/>
      <c r="T294" s="219"/>
      <c r="U294" s="220"/>
      <c r="V294" s="217"/>
      <c r="W294" s="218"/>
      <c r="X294" s="219"/>
      <c r="Y294" s="220"/>
      <c r="Z294" s="217"/>
      <c r="AA294" s="218"/>
    </row>
    <row r="295" spans="2:27" x14ac:dyDescent="0.25">
      <c r="B295" s="209">
        <v>290</v>
      </c>
      <c r="C295" s="210"/>
      <c r="D295" s="211"/>
      <c r="E295" s="212"/>
      <c r="F295" s="213"/>
      <c r="G295" s="214"/>
      <c r="H295" s="189"/>
      <c r="I295" s="215"/>
      <c r="J295" s="216" t="e">
        <f>_xlfn.RANK.EQ(I295,$I$6:$I$306)</f>
        <v>#N/A</v>
      </c>
      <c r="K295" s="189"/>
      <c r="L295" s="202" t="str">
        <f>_xlfn.XLOOKUP($B295,'01-KMC'!$C$12:$C$106,'01-KMC'!$B$12:$B$106,"---")</f>
        <v>---</v>
      </c>
      <c r="M295" s="203" t="str">
        <f>_xlfn.XLOOKUP($B295,'01-KMC'!$C$12:$C$106,'01-KMC'!$I$12:$I$106,"0")</f>
        <v>0</v>
      </c>
      <c r="N295" s="202" t="str">
        <f>_xlfn.XLOOKUP($B295,'02-HKO'!$C$12:$C$106,'02-HKO'!$B$12:$B$106,"---")</f>
        <v>---</v>
      </c>
      <c r="O295" s="204">
        <f>_xlfn.XLOOKUP($B295,'02-HKO'!$C$12:$C$106,'02-HKO'!$I$12:$I$106,0)</f>
        <v>0</v>
      </c>
      <c r="P295" s="202" t="str">
        <f>_xlfn.XLOOKUP($B295,'03-ŠCJ'!$C$12:$C$106,'03-ŠCJ'!$B$12:$B$106,"---")</f>
        <v>---</v>
      </c>
      <c r="Q295" s="204">
        <f>_xlfn.XLOOKUP($B295,'03-ŠCJ'!$C$12:$C$106,'03-ŠCJ'!$I$12:$I$106,0)</f>
        <v>0</v>
      </c>
      <c r="R295" s="217"/>
      <c r="S295" s="218"/>
      <c r="T295" s="219"/>
      <c r="U295" s="220"/>
      <c r="V295" s="217"/>
      <c r="W295" s="218"/>
      <c r="X295" s="219"/>
      <c r="Y295" s="220"/>
      <c r="Z295" s="217"/>
      <c r="AA295" s="218"/>
    </row>
    <row r="296" spans="2:27" x14ac:dyDescent="0.25">
      <c r="B296" s="209">
        <v>291</v>
      </c>
      <c r="C296" s="210"/>
      <c r="D296" s="211"/>
      <c r="E296" s="212"/>
      <c r="F296" s="213"/>
      <c r="G296" s="214"/>
      <c r="H296" s="189"/>
      <c r="I296" s="215"/>
      <c r="J296" s="216" t="e">
        <f>_xlfn.RANK.EQ(I296,$I$6:$I$306)</f>
        <v>#N/A</v>
      </c>
      <c r="K296" s="189"/>
      <c r="L296" s="202" t="str">
        <f>_xlfn.XLOOKUP($B296,'01-KMC'!$C$12:$C$106,'01-KMC'!$B$12:$B$106,"---")</f>
        <v>---</v>
      </c>
      <c r="M296" s="203" t="str">
        <f>_xlfn.XLOOKUP($B296,'01-KMC'!$C$12:$C$106,'01-KMC'!$I$12:$I$106,"0")</f>
        <v>0</v>
      </c>
      <c r="N296" s="202" t="str">
        <f>_xlfn.XLOOKUP($B296,'02-HKO'!$C$12:$C$106,'02-HKO'!$B$12:$B$106,"---")</f>
        <v>---</v>
      </c>
      <c r="O296" s="204">
        <f>_xlfn.XLOOKUP($B296,'02-HKO'!$C$12:$C$106,'02-HKO'!$I$12:$I$106,0)</f>
        <v>0</v>
      </c>
      <c r="P296" s="202" t="str">
        <f>_xlfn.XLOOKUP($B296,'03-ŠCJ'!$C$12:$C$106,'03-ŠCJ'!$B$12:$B$106,"---")</f>
        <v>---</v>
      </c>
      <c r="Q296" s="204">
        <f>_xlfn.XLOOKUP($B296,'03-ŠCJ'!$C$12:$C$106,'03-ŠCJ'!$I$12:$I$106,0)</f>
        <v>0</v>
      </c>
      <c r="R296" s="217"/>
      <c r="S296" s="218"/>
      <c r="T296" s="219"/>
      <c r="U296" s="220"/>
      <c r="V296" s="217"/>
      <c r="W296" s="218"/>
      <c r="X296" s="219"/>
      <c r="Y296" s="220"/>
      <c r="Z296" s="217"/>
      <c r="AA296" s="218"/>
    </row>
    <row r="297" spans="2:27" x14ac:dyDescent="0.25">
      <c r="B297" s="209">
        <v>292</v>
      </c>
      <c r="C297" s="210"/>
      <c r="D297" s="211"/>
      <c r="E297" s="212"/>
      <c r="F297" s="213"/>
      <c r="G297" s="214"/>
      <c r="H297" s="189"/>
      <c r="I297" s="215"/>
      <c r="J297" s="216" t="e">
        <f>_xlfn.RANK.EQ(I297,$I$6:$I$306)</f>
        <v>#N/A</v>
      </c>
      <c r="K297" s="189"/>
      <c r="L297" s="202" t="str">
        <f>_xlfn.XLOOKUP($B297,'01-KMC'!$C$12:$C$106,'01-KMC'!$B$12:$B$106,"---")</f>
        <v>---</v>
      </c>
      <c r="M297" s="203" t="str">
        <f>_xlfn.XLOOKUP($B297,'01-KMC'!$C$12:$C$106,'01-KMC'!$I$12:$I$106,"0")</f>
        <v>0</v>
      </c>
      <c r="N297" s="202" t="str">
        <f>_xlfn.XLOOKUP($B297,'02-HKO'!$C$12:$C$106,'02-HKO'!$B$12:$B$106,"---")</f>
        <v>---</v>
      </c>
      <c r="O297" s="204">
        <f>_xlfn.XLOOKUP($B297,'02-HKO'!$C$12:$C$106,'02-HKO'!$I$12:$I$106,0)</f>
        <v>0</v>
      </c>
      <c r="P297" s="202" t="str">
        <f>_xlfn.XLOOKUP($B297,'03-ŠCJ'!$C$12:$C$106,'03-ŠCJ'!$B$12:$B$106,"---")</f>
        <v>---</v>
      </c>
      <c r="Q297" s="204">
        <f>_xlfn.XLOOKUP($B297,'03-ŠCJ'!$C$12:$C$106,'03-ŠCJ'!$I$12:$I$106,0)</f>
        <v>0</v>
      </c>
      <c r="R297" s="217"/>
      <c r="S297" s="218"/>
      <c r="T297" s="219"/>
      <c r="U297" s="220"/>
      <c r="V297" s="217"/>
      <c r="W297" s="218"/>
      <c r="X297" s="219"/>
      <c r="Y297" s="220"/>
      <c r="Z297" s="217"/>
      <c r="AA297" s="218"/>
    </row>
    <row r="298" spans="2:27" x14ac:dyDescent="0.25">
      <c r="B298" s="209">
        <v>293</v>
      </c>
      <c r="C298" s="210"/>
      <c r="D298" s="211"/>
      <c r="E298" s="212"/>
      <c r="F298" s="213"/>
      <c r="G298" s="214"/>
      <c r="H298" s="189"/>
      <c r="I298" s="215"/>
      <c r="J298" s="216" t="e">
        <f>_xlfn.RANK.EQ(I298,$I$6:$I$306)</f>
        <v>#N/A</v>
      </c>
      <c r="K298" s="189"/>
      <c r="L298" s="202" t="str">
        <f>_xlfn.XLOOKUP($B298,'01-KMC'!$C$12:$C$106,'01-KMC'!$B$12:$B$106,"---")</f>
        <v>---</v>
      </c>
      <c r="M298" s="203" t="str">
        <f>_xlfn.XLOOKUP($B298,'01-KMC'!$C$12:$C$106,'01-KMC'!$I$12:$I$106,"0")</f>
        <v>0</v>
      </c>
      <c r="N298" s="202" t="str">
        <f>_xlfn.XLOOKUP($B298,'02-HKO'!$C$12:$C$106,'02-HKO'!$B$12:$B$106,"---")</f>
        <v>---</v>
      </c>
      <c r="O298" s="204">
        <f>_xlfn.XLOOKUP($B298,'02-HKO'!$C$12:$C$106,'02-HKO'!$I$12:$I$106,0)</f>
        <v>0</v>
      </c>
      <c r="P298" s="202" t="str">
        <f>_xlfn.XLOOKUP($B298,'03-ŠCJ'!$C$12:$C$106,'03-ŠCJ'!$B$12:$B$106,"---")</f>
        <v>---</v>
      </c>
      <c r="Q298" s="204">
        <f>_xlfn.XLOOKUP($B298,'03-ŠCJ'!$C$12:$C$106,'03-ŠCJ'!$I$12:$I$106,0)</f>
        <v>0</v>
      </c>
      <c r="R298" s="217"/>
      <c r="S298" s="218"/>
      <c r="T298" s="219"/>
      <c r="U298" s="220"/>
      <c r="V298" s="217"/>
      <c r="W298" s="218"/>
      <c r="X298" s="219"/>
      <c r="Y298" s="220"/>
      <c r="Z298" s="217"/>
      <c r="AA298" s="218"/>
    </row>
    <row r="299" spans="2:27" x14ac:dyDescent="0.25">
      <c r="B299" s="209">
        <v>294</v>
      </c>
      <c r="C299" s="210"/>
      <c r="D299" s="211"/>
      <c r="E299" s="212"/>
      <c r="F299" s="213"/>
      <c r="G299" s="214"/>
      <c r="H299" s="189"/>
      <c r="I299" s="215"/>
      <c r="J299" s="216" t="e">
        <f>_xlfn.RANK.EQ(I299,$I$6:$I$306)</f>
        <v>#N/A</v>
      </c>
      <c r="K299" s="189"/>
      <c r="L299" s="202" t="str">
        <f>_xlfn.XLOOKUP($B299,'01-KMC'!$C$12:$C$106,'01-KMC'!$B$12:$B$106,"---")</f>
        <v>---</v>
      </c>
      <c r="M299" s="203" t="str">
        <f>_xlfn.XLOOKUP($B299,'01-KMC'!$C$12:$C$106,'01-KMC'!$I$12:$I$106,"0")</f>
        <v>0</v>
      </c>
      <c r="N299" s="202" t="str">
        <f>_xlfn.XLOOKUP($B299,'02-HKO'!$C$12:$C$106,'02-HKO'!$B$12:$B$106,"---")</f>
        <v>---</v>
      </c>
      <c r="O299" s="204">
        <f>_xlfn.XLOOKUP($B299,'02-HKO'!$C$12:$C$106,'02-HKO'!$I$12:$I$106,0)</f>
        <v>0</v>
      </c>
      <c r="P299" s="202" t="str">
        <f>_xlfn.XLOOKUP($B299,'03-ŠCJ'!$C$12:$C$106,'03-ŠCJ'!$B$12:$B$106,"---")</f>
        <v>---</v>
      </c>
      <c r="Q299" s="204">
        <f>_xlfn.XLOOKUP($B299,'03-ŠCJ'!$C$12:$C$106,'03-ŠCJ'!$I$12:$I$106,0)</f>
        <v>0</v>
      </c>
      <c r="R299" s="217"/>
      <c r="S299" s="218"/>
      <c r="T299" s="219"/>
      <c r="U299" s="220"/>
      <c r="V299" s="217"/>
      <c r="W299" s="218"/>
      <c r="X299" s="219"/>
      <c r="Y299" s="220"/>
      <c r="Z299" s="217"/>
      <c r="AA299" s="218"/>
    </row>
    <row r="300" spans="2:27" x14ac:dyDescent="0.25">
      <c r="B300" s="209">
        <v>295</v>
      </c>
      <c r="C300" s="210"/>
      <c r="D300" s="211"/>
      <c r="E300" s="212"/>
      <c r="F300" s="213"/>
      <c r="G300" s="214"/>
      <c r="H300" s="189"/>
      <c r="I300" s="215"/>
      <c r="J300" s="216" t="e">
        <f>_xlfn.RANK.EQ(I300,$I$6:$I$306)</f>
        <v>#N/A</v>
      </c>
      <c r="K300" s="189"/>
      <c r="L300" s="202" t="str">
        <f>_xlfn.XLOOKUP($B300,'01-KMC'!$C$12:$C$106,'01-KMC'!$B$12:$B$106,"---")</f>
        <v>---</v>
      </c>
      <c r="M300" s="203" t="str">
        <f>_xlfn.XLOOKUP($B300,'01-KMC'!$C$12:$C$106,'01-KMC'!$I$12:$I$106,"0")</f>
        <v>0</v>
      </c>
      <c r="N300" s="202" t="str">
        <f>_xlfn.XLOOKUP($B300,'02-HKO'!$C$12:$C$106,'02-HKO'!$B$12:$B$106,"---")</f>
        <v>---</v>
      </c>
      <c r="O300" s="204">
        <f>_xlfn.XLOOKUP($B300,'02-HKO'!$C$12:$C$106,'02-HKO'!$I$12:$I$106,0)</f>
        <v>0</v>
      </c>
      <c r="P300" s="202" t="str">
        <f>_xlfn.XLOOKUP($B300,'03-ŠCJ'!$C$12:$C$106,'03-ŠCJ'!$B$12:$B$106,"---")</f>
        <v>---</v>
      </c>
      <c r="Q300" s="204">
        <f>_xlfn.XLOOKUP($B300,'03-ŠCJ'!$C$12:$C$106,'03-ŠCJ'!$I$12:$I$106,0)</f>
        <v>0</v>
      </c>
      <c r="R300" s="217"/>
      <c r="S300" s="218"/>
      <c r="T300" s="219"/>
      <c r="U300" s="220"/>
      <c r="V300" s="217"/>
      <c r="W300" s="218"/>
      <c r="X300" s="219"/>
      <c r="Y300" s="220"/>
      <c r="Z300" s="217"/>
      <c r="AA300" s="218"/>
    </row>
    <row r="301" spans="2:27" x14ac:dyDescent="0.25">
      <c r="B301" s="209">
        <v>296</v>
      </c>
      <c r="C301" s="210"/>
      <c r="D301" s="211"/>
      <c r="E301" s="212"/>
      <c r="F301" s="213"/>
      <c r="G301" s="214"/>
      <c r="H301" s="189"/>
      <c r="I301" s="215"/>
      <c r="J301" s="216" t="e">
        <f>_xlfn.RANK.EQ(I301,$I$6:$I$306)</f>
        <v>#N/A</v>
      </c>
      <c r="K301" s="189"/>
      <c r="L301" s="202" t="str">
        <f>_xlfn.XLOOKUP($B301,'01-KMC'!$C$12:$C$106,'01-KMC'!$B$12:$B$106,"---")</f>
        <v>---</v>
      </c>
      <c r="M301" s="203" t="str">
        <f>_xlfn.XLOOKUP($B301,'01-KMC'!$C$12:$C$106,'01-KMC'!$I$12:$I$106,"0")</f>
        <v>0</v>
      </c>
      <c r="N301" s="202" t="str">
        <f>_xlfn.XLOOKUP($B301,'02-HKO'!$C$12:$C$106,'02-HKO'!$B$12:$B$106,"---")</f>
        <v>---</v>
      </c>
      <c r="O301" s="204">
        <f>_xlfn.XLOOKUP($B301,'02-HKO'!$C$12:$C$106,'02-HKO'!$I$12:$I$106,0)</f>
        <v>0</v>
      </c>
      <c r="P301" s="202" t="str">
        <f>_xlfn.XLOOKUP($B301,'03-ŠCJ'!$C$12:$C$106,'03-ŠCJ'!$B$12:$B$106,"---")</f>
        <v>---</v>
      </c>
      <c r="Q301" s="204">
        <f>_xlfn.XLOOKUP($B301,'03-ŠCJ'!$C$12:$C$106,'03-ŠCJ'!$I$12:$I$106,0)</f>
        <v>0</v>
      </c>
      <c r="R301" s="217"/>
      <c r="S301" s="218"/>
      <c r="T301" s="219"/>
      <c r="U301" s="220"/>
      <c r="V301" s="217"/>
      <c r="W301" s="218"/>
      <c r="X301" s="219"/>
      <c r="Y301" s="220"/>
      <c r="Z301" s="217"/>
      <c r="AA301" s="218"/>
    </row>
    <row r="302" spans="2:27" x14ac:dyDescent="0.25">
      <c r="B302" s="209">
        <v>297</v>
      </c>
      <c r="C302" s="210"/>
      <c r="D302" s="211"/>
      <c r="E302" s="212"/>
      <c r="F302" s="213"/>
      <c r="G302" s="214"/>
      <c r="H302" s="189"/>
      <c r="I302" s="215"/>
      <c r="J302" s="216" t="e">
        <f>_xlfn.RANK.EQ(I302,$I$6:$I$306)</f>
        <v>#N/A</v>
      </c>
      <c r="K302" s="189"/>
      <c r="L302" s="202" t="str">
        <f>_xlfn.XLOOKUP($B302,'01-KMC'!$C$12:$C$106,'01-KMC'!$B$12:$B$106,"---")</f>
        <v>---</v>
      </c>
      <c r="M302" s="203" t="str">
        <f>_xlfn.XLOOKUP($B302,'01-KMC'!$C$12:$C$106,'01-KMC'!$I$12:$I$106,"0")</f>
        <v>0</v>
      </c>
      <c r="N302" s="202" t="str">
        <f>_xlfn.XLOOKUP($B302,'02-HKO'!$C$12:$C$106,'02-HKO'!$B$12:$B$106,"---")</f>
        <v>---</v>
      </c>
      <c r="O302" s="204">
        <f>_xlfn.XLOOKUP($B302,'02-HKO'!$C$12:$C$106,'02-HKO'!$I$12:$I$106,0)</f>
        <v>0</v>
      </c>
      <c r="P302" s="202" t="str">
        <f>_xlfn.XLOOKUP($B302,'03-ŠCJ'!$C$12:$C$106,'03-ŠCJ'!$B$12:$B$106,"---")</f>
        <v>---</v>
      </c>
      <c r="Q302" s="204">
        <f>_xlfn.XLOOKUP($B302,'03-ŠCJ'!$C$12:$C$106,'03-ŠCJ'!$I$12:$I$106,0)</f>
        <v>0</v>
      </c>
      <c r="R302" s="217"/>
      <c r="S302" s="218"/>
      <c r="T302" s="219"/>
      <c r="U302" s="220"/>
      <c r="V302" s="217"/>
      <c r="W302" s="218"/>
      <c r="X302" s="219"/>
      <c r="Y302" s="220"/>
      <c r="Z302" s="217"/>
      <c r="AA302" s="218"/>
    </row>
    <row r="303" spans="2:27" x14ac:dyDescent="0.25">
      <c r="B303" s="209">
        <v>298</v>
      </c>
      <c r="C303" s="210"/>
      <c r="D303" s="211"/>
      <c r="E303" s="212"/>
      <c r="F303" s="213"/>
      <c r="G303" s="214"/>
      <c r="H303" s="189"/>
      <c r="I303" s="215"/>
      <c r="J303" s="216" t="e">
        <f>_xlfn.RANK.EQ(I303,$I$6:$I$306)</f>
        <v>#N/A</v>
      </c>
      <c r="K303" s="189"/>
      <c r="L303" s="202" t="str">
        <f>_xlfn.XLOOKUP($B303,'01-KMC'!$C$12:$C$106,'01-KMC'!$B$12:$B$106,"---")</f>
        <v>---</v>
      </c>
      <c r="M303" s="203" t="str">
        <f>_xlfn.XLOOKUP($B303,'01-KMC'!$C$12:$C$106,'01-KMC'!$I$12:$I$106,"0")</f>
        <v>0</v>
      </c>
      <c r="N303" s="202" t="str">
        <f>_xlfn.XLOOKUP($B303,'02-HKO'!$C$12:$C$106,'02-HKO'!$B$12:$B$106,"---")</f>
        <v>---</v>
      </c>
      <c r="O303" s="204">
        <f>_xlfn.XLOOKUP($B303,'02-HKO'!$C$12:$C$106,'02-HKO'!$I$12:$I$106,0)</f>
        <v>0</v>
      </c>
      <c r="P303" s="202" t="str">
        <f>_xlfn.XLOOKUP($B303,'03-ŠCJ'!$C$12:$C$106,'03-ŠCJ'!$B$12:$B$106,"---")</f>
        <v>---</v>
      </c>
      <c r="Q303" s="204">
        <f>_xlfn.XLOOKUP($B303,'03-ŠCJ'!$C$12:$C$106,'03-ŠCJ'!$I$12:$I$106,0)</f>
        <v>0</v>
      </c>
      <c r="R303" s="217"/>
      <c r="S303" s="218"/>
      <c r="T303" s="219"/>
      <c r="U303" s="220"/>
      <c r="V303" s="217"/>
      <c r="W303" s="218"/>
      <c r="X303" s="219"/>
      <c r="Y303" s="220"/>
      <c r="Z303" s="217"/>
      <c r="AA303" s="218"/>
    </row>
    <row r="304" spans="2:27" x14ac:dyDescent="0.25">
      <c r="B304" s="209">
        <v>299</v>
      </c>
      <c r="C304" s="210"/>
      <c r="D304" s="211"/>
      <c r="E304" s="212"/>
      <c r="F304" s="213"/>
      <c r="G304" s="214"/>
      <c r="H304" s="189"/>
      <c r="I304" s="215"/>
      <c r="J304" s="216" t="e">
        <f>_xlfn.RANK.EQ(I304,$I$6:$I$306)</f>
        <v>#N/A</v>
      </c>
      <c r="K304" s="189"/>
      <c r="L304" s="202" t="str">
        <f>_xlfn.XLOOKUP($B304,'01-KMC'!$C$12:$C$106,'01-KMC'!$B$12:$B$106,"---")</f>
        <v>---</v>
      </c>
      <c r="M304" s="203" t="str">
        <f>_xlfn.XLOOKUP($B304,'01-KMC'!$C$12:$C$106,'01-KMC'!$I$12:$I$106,"0")</f>
        <v>0</v>
      </c>
      <c r="N304" s="202" t="str">
        <f>_xlfn.XLOOKUP($B304,'02-HKO'!$C$12:$C$106,'02-HKO'!$B$12:$B$106,"---")</f>
        <v>---</v>
      </c>
      <c r="O304" s="204">
        <f>_xlfn.XLOOKUP($B304,'02-HKO'!$C$12:$C$106,'02-HKO'!$I$12:$I$106,0)</f>
        <v>0</v>
      </c>
      <c r="P304" s="202" t="str">
        <f>_xlfn.XLOOKUP($B304,'03-ŠCJ'!$C$12:$C$106,'03-ŠCJ'!$B$12:$B$106,"---")</f>
        <v>---</v>
      </c>
      <c r="Q304" s="204">
        <f>_xlfn.XLOOKUP($B304,'03-ŠCJ'!$C$12:$C$106,'03-ŠCJ'!$I$12:$I$106,0)</f>
        <v>0</v>
      </c>
      <c r="R304" s="217"/>
      <c r="S304" s="218"/>
      <c r="T304" s="219"/>
      <c r="U304" s="220"/>
      <c r="V304" s="217"/>
      <c r="W304" s="218"/>
      <c r="X304" s="219"/>
      <c r="Y304" s="220"/>
      <c r="Z304" s="217"/>
      <c r="AA304" s="218"/>
    </row>
    <row r="305" spans="2:27" x14ac:dyDescent="0.25">
      <c r="B305" s="209">
        <v>300</v>
      </c>
      <c r="C305" s="210"/>
      <c r="D305" s="211"/>
      <c r="E305" s="212"/>
      <c r="F305" s="213"/>
      <c r="G305" s="214"/>
      <c r="H305" s="189"/>
      <c r="I305" s="215"/>
      <c r="J305" s="216" t="e">
        <f>_xlfn.RANK.EQ(I305,$I$6:$I$306)</f>
        <v>#N/A</v>
      </c>
      <c r="K305" s="189"/>
      <c r="L305" s="202" t="str">
        <f>_xlfn.XLOOKUP($B305,'01-KMC'!$C$12:$C$106,'01-KMC'!$B$12:$B$106,"---")</f>
        <v>---</v>
      </c>
      <c r="M305" s="203" t="str">
        <f>_xlfn.XLOOKUP($B305,'01-KMC'!$C$12:$C$106,'01-KMC'!$I$12:$I$106,"0")</f>
        <v>0</v>
      </c>
      <c r="N305" s="202" t="str">
        <f>_xlfn.XLOOKUP($B305,'02-HKO'!$C$12:$C$106,'02-HKO'!$B$12:$B$106,"---")</f>
        <v>---</v>
      </c>
      <c r="O305" s="204">
        <f>_xlfn.XLOOKUP($B305,'02-HKO'!$C$12:$C$106,'02-HKO'!$I$12:$I$106,0)</f>
        <v>0</v>
      </c>
      <c r="P305" s="202" t="str">
        <f>_xlfn.XLOOKUP($B305,'03-ŠCJ'!$C$12:$C$106,'03-ŠCJ'!$B$12:$B$106,"---")</f>
        <v>---</v>
      </c>
      <c r="Q305" s="204">
        <f>_xlfn.XLOOKUP($B305,'03-ŠCJ'!$C$12:$C$106,'03-ŠCJ'!$I$12:$I$106,0)</f>
        <v>0</v>
      </c>
      <c r="R305" s="217"/>
      <c r="S305" s="218"/>
      <c r="T305" s="219"/>
      <c r="U305" s="220"/>
      <c r="V305" s="217"/>
      <c r="W305" s="218"/>
      <c r="X305" s="219"/>
      <c r="Y305" s="220"/>
      <c r="Z305" s="217"/>
      <c r="AA305" s="218"/>
    </row>
    <row r="306" spans="2:27" ht="15.75" thickBot="1" x14ac:dyDescent="0.3">
      <c r="B306" s="209">
        <v>301</v>
      </c>
      <c r="C306" s="210"/>
      <c r="D306" s="211"/>
      <c r="E306" s="212"/>
      <c r="F306" s="213"/>
      <c r="G306" s="214"/>
      <c r="H306" s="189"/>
      <c r="I306" s="222"/>
      <c r="J306" s="223" t="e">
        <f>_xlfn.RANK.EQ(I306,$I$6:$I$306)</f>
        <v>#N/A</v>
      </c>
      <c r="K306" s="189"/>
      <c r="L306" s="202" t="str">
        <f>_xlfn.XLOOKUP($B306,'01-KMC'!$C$12:$C$106,'01-KMC'!$B$12:$B$106,"---")</f>
        <v>---</v>
      </c>
      <c r="M306" s="203" t="str">
        <f>_xlfn.XLOOKUP($B306,'01-KMC'!$C$12:$C$106,'01-KMC'!$I$12:$I$106,"0")</f>
        <v>0</v>
      </c>
      <c r="N306" s="202" t="str">
        <f>_xlfn.XLOOKUP($B306,'02-HKO'!$C$12:$C$106,'02-HKO'!$B$12:$B$106,"---")</f>
        <v>---</v>
      </c>
      <c r="O306" s="204">
        <f>_xlfn.XLOOKUP($B306,'02-HKO'!$C$12:$C$106,'02-HKO'!$I$12:$I$106,0)</f>
        <v>0</v>
      </c>
      <c r="P306" s="202" t="str">
        <f>_xlfn.XLOOKUP($B306,'03-ŠCJ'!$C$12:$C$106,'03-ŠCJ'!$B$12:$B$106,"---")</f>
        <v>---</v>
      </c>
      <c r="Q306" s="204">
        <f>_xlfn.XLOOKUP($B306,'03-ŠCJ'!$C$12:$C$106,'03-ŠCJ'!$I$12:$I$106,0)</f>
        <v>0</v>
      </c>
      <c r="R306" s="224"/>
      <c r="S306" s="225"/>
      <c r="T306" s="226"/>
      <c r="U306" s="227"/>
      <c r="V306" s="224"/>
      <c r="W306" s="225"/>
      <c r="X306" s="226"/>
      <c r="Y306" s="227"/>
      <c r="Z306" s="224"/>
      <c r="AA306" s="225"/>
    </row>
  </sheetData>
  <sheetProtection formatCells="0" formatColumns="0" formatRows="0" sort="0" autoFilter="0"/>
  <autoFilter ref="B5:AA5" xr:uid="{4C96CFAE-8F15-48E5-A0DA-93EE6446B8EC}">
    <sortState xmlns:xlrd2="http://schemas.microsoft.com/office/spreadsheetml/2017/richdata2" ref="B6:AA306">
      <sortCondition ref="J5"/>
    </sortState>
  </autoFilter>
  <mergeCells count="17">
    <mergeCell ref="T2:U2"/>
    <mergeCell ref="V2:W2"/>
    <mergeCell ref="X2:Y2"/>
    <mergeCell ref="Z2:AA2"/>
    <mergeCell ref="L3:M3"/>
    <mergeCell ref="N3:O3"/>
    <mergeCell ref="P3:Q3"/>
    <mergeCell ref="R3:S3"/>
    <mergeCell ref="T3:U3"/>
    <mergeCell ref="V3:W3"/>
    <mergeCell ref="X3:Y3"/>
    <mergeCell ref="Z3:AA3"/>
    <mergeCell ref="B2:G2"/>
    <mergeCell ref="L2:M2"/>
    <mergeCell ref="N2:O2"/>
    <mergeCell ref="P2:Q2"/>
    <mergeCell ref="R2:S2"/>
  </mergeCells>
  <conditionalFormatting sqref="J6:J30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6:L306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6:N306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6:P30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  <pageSetup paperSize="9" scale="1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C6DC8-F2BC-46E0-AAC0-EF87CE1E203D}">
  <sheetPr>
    <tabColor theme="9" tint="-0.249977111117893"/>
  </sheetPr>
  <dimension ref="C2:AR31"/>
  <sheetViews>
    <sheetView workbookViewId="0">
      <selection activeCell="C14" sqref="C14"/>
    </sheetView>
  </sheetViews>
  <sheetFormatPr defaultRowHeight="15" x14ac:dyDescent="0.25"/>
  <cols>
    <col min="3" max="3" width="27.5703125" customWidth="1"/>
    <col min="6" max="6" width="11.42578125" customWidth="1"/>
  </cols>
  <sheetData>
    <row r="2" spans="3:9" ht="15.75" thickBot="1" x14ac:dyDescent="0.3">
      <c r="G2" s="178" t="s">
        <v>272</v>
      </c>
      <c r="H2" s="178"/>
      <c r="I2" s="178"/>
    </row>
    <row r="3" spans="3:9" ht="15.75" thickBot="1" x14ac:dyDescent="0.3">
      <c r="E3" s="131" t="s">
        <v>269</v>
      </c>
      <c r="F3" s="129" t="s">
        <v>266</v>
      </c>
      <c r="G3" s="126">
        <v>8</v>
      </c>
      <c r="H3" s="127">
        <v>16</v>
      </c>
      <c r="I3" s="128">
        <v>32</v>
      </c>
    </row>
    <row r="4" spans="3:9" x14ac:dyDescent="0.25">
      <c r="C4" s="65" t="s">
        <v>267</v>
      </c>
      <c r="D4" s="132"/>
      <c r="E4" s="66">
        <v>1</v>
      </c>
      <c r="F4" s="124">
        <v>1</v>
      </c>
      <c r="G4" s="56">
        <v>5</v>
      </c>
      <c r="H4" s="57">
        <v>5</v>
      </c>
      <c r="I4" s="58">
        <v>5</v>
      </c>
    </row>
    <row r="5" spans="3:9" x14ac:dyDescent="0.25">
      <c r="C5" s="79" t="s">
        <v>268</v>
      </c>
      <c r="E5" s="80">
        <v>3</v>
      </c>
      <c r="F5" s="125">
        <v>2</v>
      </c>
      <c r="G5" s="59">
        <v>1.5</v>
      </c>
      <c r="H5" s="60">
        <v>1.5</v>
      </c>
      <c r="I5" s="61">
        <v>1.5</v>
      </c>
    </row>
    <row r="6" spans="3:9" x14ac:dyDescent="0.25">
      <c r="C6" s="79" t="s">
        <v>271</v>
      </c>
      <c r="E6" s="80">
        <v>3</v>
      </c>
      <c r="F6" s="125">
        <v>3</v>
      </c>
      <c r="G6" s="59">
        <v>0.8</v>
      </c>
      <c r="H6" s="60">
        <v>1</v>
      </c>
      <c r="I6" s="61">
        <v>1.2</v>
      </c>
    </row>
    <row r="7" spans="3:9" x14ac:dyDescent="0.25">
      <c r="C7" s="79" t="s">
        <v>270</v>
      </c>
      <c r="E7" s="80">
        <v>2</v>
      </c>
      <c r="F7" s="125">
        <v>4</v>
      </c>
      <c r="G7" s="59">
        <v>0.5</v>
      </c>
      <c r="H7" s="60">
        <v>0.7</v>
      </c>
      <c r="I7" s="61">
        <v>0.8</v>
      </c>
    </row>
    <row r="8" spans="3:9" ht="15.75" thickBot="1" x14ac:dyDescent="0.3">
      <c r="C8" s="69" t="s">
        <v>270</v>
      </c>
      <c r="D8" s="133"/>
      <c r="E8" s="71">
        <v>2</v>
      </c>
      <c r="F8" s="123">
        <v>5</v>
      </c>
      <c r="G8" s="62">
        <v>0.2</v>
      </c>
      <c r="H8" s="63">
        <v>0.33</v>
      </c>
      <c r="I8" s="64">
        <v>0.4</v>
      </c>
    </row>
    <row r="12" spans="3:9" ht="15.75" thickBot="1" x14ac:dyDescent="0.3">
      <c r="G12" s="178" t="s">
        <v>272</v>
      </c>
      <c r="H12" s="178"/>
      <c r="I12" s="178"/>
    </row>
    <row r="13" spans="3:9" ht="15.75" thickBot="1" x14ac:dyDescent="0.3">
      <c r="D13" s="110" t="s">
        <v>280</v>
      </c>
      <c r="E13" s="111" t="s">
        <v>269</v>
      </c>
      <c r="F13" s="112" t="s">
        <v>290</v>
      </c>
      <c r="G13" s="130">
        <v>8</v>
      </c>
      <c r="H13" s="127">
        <v>16</v>
      </c>
      <c r="I13" s="128">
        <v>32</v>
      </c>
    </row>
    <row r="14" spans="3:9" x14ac:dyDescent="0.25">
      <c r="C14" s="65" t="s">
        <v>267</v>
      </c>
      <c r="D14" s="75" t="s">
        <v>291</v>
      </c>
      <c r="E14" s="76">
        <f t="shared" ref="E14:E23" si="0">_xlfn.XLOOKUP($F14,$F$4:$F$8,E$4:E$8)</f>
        <v>1</v>
      </c>
      <c r="F14" s="124">
        <v>1</v>
      </c>
      <c r="G14" s="65">
        <f t="shared" ref="G14:I15" si="1">_xlfn.XLOOKUP($F14,$F$4:$F$8,G$4:G$8)</f>
        <v>5</v>
      </c>
      <c r="H14" s="67">
        <f t="shared" si="1"/>
        <v>5</v>
      </c>
      <c r="I14" s="68">
        <f t="shared" si="1"/>
        <v>5</v>
      </c>
    </row>
    <row r="15" spans="3:9" ht="15.75" thickBot="1" x14ac:dyDescent="0.3">
      <c r="C15" s="69" t="s">
        <v>268</v>
      </c>
      <c r="D15" s="70" t="s">
        <v>292</v>
      </c>
      <c r="E15" s="71">
        <f t="shared" si="0"/>
        <v>3</v>
      </c>
      <c r="F15" s="123">
        <v>2</v>
      </c>
      <c r="G15" s="69">
        <f t="shared" si="1"/>
        <v>1.5</v>
      </c>
      <c r="H15" s="72">
        <f t="shared" si="1"/>
        <v>1.5</v>
      </c>
      <c r="I15" s="73">
        <f t="shared" si="1"/>
        <v>1.5</v>
      </c>
    </row>
    <row r="16" spans="3:9" x14ac:dyDescent="0.25">
      <c r="C16" s="74" t="s">
        <v>273</v>
      </c>
      <c r="D16" s="75" t="s">
        <v>281</v>
      </c>
      <c r="E16" s="76">
        <f t="shared" si="0"/>
        <v>3</v>
      </c>
      <c r="F16" s="124">
        <v>3</v>
      </c>
      <c r="G16" s="74">
        <f t="shared" ref="G16:I23" si="2">_xlfn.XLOOKUP($F16,$F$4:$F$8,G$4:G$8)</f>
        <v>0.8</v>
      </c>
      <c r="H16" s="77">
        <f t="shared" si="2"/>
        <v>1</v>
      </c>
      <c r="I16" s="78">
        <f t="shared" si="2"/>
        <v>1.2</v>
      </c>
    </row>
    <row r="17" spans="3:44" x14ac:dyDescent="0.25">
      <c r="C17" s="79" t="s">
        <v>274</v>
      </c>
      <c r="D17" s="55" t="s">
        <v>282</v>
      </c>
      <c r="E17" s="80">
        <f t="shared" si="0"/>
        <v>3</v>
      </c>
      <c r="F17" s="125">
        <v>3</v>
      </c>
      <c r="G17" s="79">
        <f t="shared" si="2"/>
        <v>0.8</v>
      </c>
      <c r="H17" s="54">
        <f t="shared" si="2"/>
        <v>1</v>
      </c>
      <c r="I17" s="81">
        <f t="shared" si="2"/>
        <v>1.2</v>
      </c>
    </row>
    <row r="18" spans="3:44" x14ac:dyDescent="0.25">
      <c r="C18" s="79" t="s">
        <v>275</v>
      </c>
      <c r="D18" s="55" t="s">
        <v>283</v>
      </c>
      <c r="E18" s="80">
        <f t="shared" si="0"/>
        <v>3</v>
      </c>
      <c r="F18" s="125">
        <v>3</v>
      </c>
      <c r="G18" s="79">
        <f t="shared" si="2"/>
        <v>0.8</v>
      </c>
      <c r="H18" s="54">
        <f t="shared" si="2"/>
        <v>1</v>
      </c>
      <c r="I18" s="81">
        <f t="shared" si="2"/>
        <v>1.2</v>
      </c>
    </row>
    <row r="19" spans="3:44" x14ac:dyDescent="0.25">
      <c r="C19" s="79" t="s">
        <v>276</v>
      </c>
      <c r="D19" s="55" t="s">
        <v>284</v>
      </c>
      <c r="E19" s="80">
        <f t="shared" si="0"/>
        <v>2</v>
      </c>
      <c r="F19" s="125">
        <v>4</v>
      </c>
      <c r="G19" s="79">
        <f t="shared" si="2"/>
        <v>0.5</v>
      </c>
      <c r="H19" s="54">
        <f t="shared" si="2"/>
        <v>0.7</v>
      </c>
      <c r="I19" s="81">
        <f t="shared" si="2"/>
        <v>0.8</v>
      </c>
    </row>
    <row r="20" spans="3:44" x14ac:dyDescent="0.25">
      <c r="C20" s="79" t="s">
        <v>277</v>
      </c>
      <c r="D20" s="55" t="s">
        <v>285</v>
      </c>
      <c r="E20" s="80">
        <f t="shared" si="0"/>
        <v>2</v>
      </c>
      <c r="F20" s="125">
        <v>4</v>
      </c>
      <c r="G20" s="79">
        <f t="shared" si="2"/>
        <v>0.5</v>
      </c>
      <c r="H20" s="54">
        <f t="shared" si="2"/>
        <v>0.7</v>
      </c>
      <c r="I20" s="81">
        <f t="shared" si="2"/>
        <v>0.8</v>
      </c>
    </row>
    <row r="21" spans="3:44" x14ac:dyDescent="0.25">
      <c r="C21" s="79" t="s">
        <v>286</v>
      </c>
      <c r="D21" s="55" t="s">
        <v>288</v>
      </c>
      <c r="E21" s="80">
        <f t="shared" si="0"/>
        <v>2</v>
      </c>
      <c r="F21" s="125">
        <v>4</v>
      </c>
      <c r="G21" s="79">
        <f t="shared" si="2"/>
        <v>0.5</v>
      </c>
      <c r="H21" s="54">
        <f t="shared" si="2"/>
        <v>0.7</v>
      </c>
      <c r="I21" s="81">
        <f t="shared" si="2"/>
        <v>0.8</v>
      </c>
    </row>
    <row r="22" spans="3:44" x14ac:dyDescent="0.25">
      <c r="C22" s="79" t="s">
        <v>278</v>
      </c>
      <c r="D22" s="55" t="s">
        <v>287</v>
      </c>
      <c r="E22" s="80">
        <f t="shared" si="0"/>
        <v>2</v>
      </c>
      <c r="F22" s="125">
        <v>4</v>
      </c>
      <c r="G22" s="79">
        <f t="shared" si="2"/>
        <v>0.5</v>
      </c>
      <c r="H22" s="54">
        <f t="shared" si="2"/>
        <v>0.7</v>
      </c>
      <c r="I22" s="81">
        <f t="shared" si="2"/>
        <v>0.8</v>
      </c>
    </row>
    <row r="23" spans="3:44" ht="15.75" thickBot="1" x14ac:dyDescent="0.3">
      <c r="C23" s="69" t="s">
        <v>279</v>
      </c>
      <c r="D23" s="70" t="s">
        <v>289</v>
      </c>
      <c r="E23" s="71">
        <f t="shared" si="0"/>
        <v>2</v>
      </c>
      <c r="F23" s="123">
        <v>5</v>
      </c>
      <c r="G23" s="69">
        <f t="shared" si="2"/>
        <v>0.2</v>
      </c>
      <c r="H23" s="72">
        <f t="shared" si="2"/>
        <v>0.33</v>
      </c>
      <c r="I23" s="73">
        <f t="shared" si="2"/>
        <v>0.4</v>
      </c>
    </row>
    <row r="25" spans="3:44" ht="15.75" thickBot="1" x14ac:dyDescent="0.3"/>
    <row r="26" spans="3:44" ht="15.75" thickBot="1" x14ac:dyDescent="0.3">
      <c r="C26" s="113" t="s">
        <v>310</v>
      </c>
      <c r="D26" s="126">
        <v>8</v>
      </c>
      <c r="E26" s="127">
        <v>9</v>
      </c>
      <c r="F26" s="127">
        <v>10</v>
      </c>
      <c r="G26" s="127">
        <v>11</v>
      </c>
      <c r="H26" s="127">
        <v>12</v>
      </c>
      <c r="I26" s="127">
        <v>13</v>
      </c>
      <c r="J26" s="127">
        <v>14</v>
      </c>
      <c r="K26" s="127">
        <v>15</v>
      </c>
      <c r="L26" s="127">
        <v>16</v>
      </c>
      <c r="M26" s="127">
        <v>17</v>
      </c>
      <c r="N26" s="127">
        <v>18</v>
      </c>
      <c r="O26" s="127">
        <v>19</v>
      </c>
      <c r="P26" s="127">
        <v>20</v>
      </c>
      <c r="Q26" s="127">
        <v>21</v>
      </c>
      <c r="R26" s="127">
        <v>22</v>
      </c>
      <c r="S26" s="127">
        <v>23</v>
      </c>
      <c r="T26" s="127">
        <v>24</v>
      </c>
      <c r="U26" s="127">
        <v>25</v>
      </c>
      <c r="V26" s="127">
        <v>26</v>
      </c>
      <c r="W26" s="127">
        <v>27</v>
      </c>
      <c r="X26" s="127">
        <v>28</v>
      </c>
      <c r="Y26" s="127">
        <v>29</v>
      </c>
      <c r="Z26" s="127">
        <v>30</v>
      </c>
      <c r="AA26" s="127">
        <v>31</v>
      </c>
      <c r="AB26" s="127">
        <v>32</v>
      </c>
      <c r="AC26" s="127">
        <v>33</v>
      </c>
      <c r="AD26" s="127">
        <v>34</v>
      </c>
      <c r="AE26" s="127">
        <v>35</v>
      </c>
      <c r="AF26" s="127">
        <v>36</v>
      </c>
      <c r="AG26" s="127">
        <v>37</v>
      </c>
      <c r="AH26" s="127">
        <v>38</v>
      </c>
      <c r="AI26" s="127">
        <v>39</v>
      </c>
      <c r="AJ26" s="127">
        <v>40</v>
      </c>
      <c r="AK26" s="127">
        <v>41</v>
      </c>
      <c r="AL26" s="127">
        <v>42</v>
      </c>
      <c r="AM26" s="127">
        <v>43</v>
      </c>
      <c r="AN26" s="127">
        <v>44</v>
      </c>
      <c r="AO26" s="127">
        <v>45</v>
      </c>
      <c r="AP26" s="127">
        <v>46</v>
      </c>
      <c r="AQ26" s="127">
        <v>47</v>
      </c>
      <c r="AR26" s="128">
        <v>48</v>
      </c>
    </row>
    <row r="27" spans="3:44" x14ac:dyDescent="0.25">
      <c r="C27" s="120">
        <v>1</v>
      </c>
      <c r="D27" s="65">
        <v>1</v>
      </c>
      <c r="E27" s="67">
        <f>D27+1</f>
        <v>2</v>
      </c>
      <c r="F27" s="67">
        <f t="shared" ref="F27:AR31" si="3">E27+1</f>
        <v>3</v>
      </c>
      <c r="G27" s="67">
        <f t="shared" si="3"/>
        <v>4</v>
      </c>
      <c r="H27" s="67">
        <f t="shared" si="3"/>
        <v>5</v>
      </c>
      <c r="I27" s="67">
        <f t="shared" si="3"/>
        <v>6</v>
      </c>
      <c r="J27" s="67">
        <f t="shared" si="3"/>
        <v>7</v>
      </c>
      <c r="K27" s="67">
        <f t="shared" si="3"/>
        <v>8</v>
      </c>
      <c r="L27" s="67">
        <f t="shared" si="3"/>
        <v>9</v>
      </c>
      <c r="M27" s="67">
        <f t="shared" si="3"/>
        <v>10</v>
      </c>
      <c r="N27" s="67">
        <f t="shared" si="3"/>
        <v>11</v>
      </c>
      <c r="O27" s="67">
        <f t="shared" si="3"/>
        <v>12</v>
      </c>
      <c r="P27" s="67">
        <f t="shared" si="3"/>
        <v>13</v>
      </c>
      <c r="Q27" s="67">
        <f t="shared" si="3"/>
        <v>14</v>
      </c>
      <c r="R27" s="67">
        <f t="shared" si="3"/>
        <v>15</v>
      </c>
      <c r="S27" s="67">
        <f t="shared" si="3"/>
        <v>16</v>
      </c>
      <c r="T27" s="67">
        <f t="shared" si="3"/>
        <v>17</v>
      </c>
      <c r="U27" s="67">
        <f t="shared" si="3"/>
        <v>18</v>
      </c>
      <c r="V27" s="67">
        <f t="shared" si="3"/>
        <v>19</v>
      </c>
      <c r="W27" s="67">
        <f t="shared" si="3"/>
        <v>20</v>
      </c>
      <c r="X27" s="67">
        <f t="shared" si="3"/>
        <v>21</v>
      </c>
      <c r="Y27" s="67">
        <f t="shared" si="3"/>
        <v>22</v>
      </c>
      <c r="Z27" s="67">
        <f t="shared" si="3"/>
        <v>23</v>
      </c>
      <c r="AA27" s="67">
        <f t="shared" si="3"/>
        <v>24</v>
      </c>
      <c r="AB27" s="67">
        <f t="shared" si="3"/>
        <v>25</v>
      </c>
      <c r="AC27" s="67">
        <f t="shared" si="3"/>
        <v>26</v>
      </c>
      <c r="AD27" s="67">
        <f t="shared" si="3"/>
        <v>27</v>
      </c>
      <c r="AE27" s="67">
        <f t="shared" si="3"/>
        <v>28</v>
      </c>
      <c r="AF27" s="67">
        <f t="shared" si="3"/>
        <v>29</v>
      </c>
      <c r="AG27" s="67">
        <f t="shared" si="3"/>
        <v>30</v>
      </c>
      <c r="AH27" s="67">
        <f t="shared" si="3"/>
        <v>31</v>
      </c>
      <c r="AI27" s="67">
        <f t="shared" si="3"/>
        <v>32</v>
      </c>
      <c r="AJ27" s="67">
        <f t="shared" si="3"/>
        <v>33</v>
      </c>
      <c r="AK27" s="67">
        <f t="shared" si="3"/>
        <v>34</v>
      </c>
      <c r="AL27" s="67">
        <f t="shared" si="3"/>
        <v>35</v>
      </c>
      <c r="AM27" s="67">
        <f t="shared" si="3"/>
        <v>36</v>
      </c>
      <c r="AN27" s="67">
        <f t="shared" si="3"/>
        <v>37</v>
      </c>
      <c r="AO27" s="67">
        <f t="shared" si="3"/>
        <v>38</v>
      </c>
      <c r="AP27" s="67">
        <f t="shared" si="3"/>
        <v>39</v>
      </c>
      <c r="AQ27" s="67">
        <f t="shared" si="3"/>
        <v>40</v>
      </c>
      <c r="AR27" s="68">
        <f t="shared" si="3"/>
        <v>41</v>
      </c>
    </row>
    <row r="28" spans="3:44" x14ac:dyDescent="0.25">
      <c r="C28" s="121">
        <v>2</v>
      </c>
      <c r="D28" s="79">
        <v>200</v>
      </c>
      <c r="E28" s="54">
        <f t="shared" ref="E28:T31" si="4">D28+1</f>
        <v>201</v>
      </c>
      <c r="F28" s="54">
        <f t="shared" si="4"/>
        <v>202</v>
      </c>
      <c r="G28" s="54">
        <f t="shared" si="4"/>
        <v>203</v>
      </c>
      <c r="H28" s="54">
        <f t="shared" si="4"/>
        <v>204</v>
      </c>
      <c r="I28" s="54">
        <f t="shared" si="4"/>
        <v>205</v>
      </c>
      <c r="J28" s="54">
        <f t="shared" si="4"/>
        <v>206</v>
      </c>
      <c r="K28" s="54">
        <f t="shared" si="4"/>
        <v>207</v>
      </c>
      <c r="L28" s="54">
        <f t="shared" si="4"/>
        <v>208</v>
      </c>
      <c r="M28" s="54">
        <f t="shared" si="4"/>
        <v>209</v>
      </c>
      <c r="N28" s="54">
        <f t="shared" si="4"/>
        <v>210</v>
      </c>
      <c r="O28" s="54">
        <f t="shared" si="4"/>
        <v>211</v>
      </c>
      <c r="P28" s="54">
        <f t="shared" si="4"/>
        <v>212</v>
      </c>
      <c r="Q28" s="54">
        <f t="shared" si="4"/>
        <v>213</v>
      </c>
      <c r="R28" s="54">
        <f t="shared" si="4"/>
        <v>214</v>
      </c>
      <c r="S28" s="54">
        <f t="shared" si="4"/>
        <v>215</v>
      </c>
      <c r="T28" s="54">
        <f t="shared" si="4"/>
        <v>216</v>
      </c>
      <c r="U28" s="54">
        <f t="shared" si="3"/>
        <v>217</v>
      </c>
      <c r="V28" s="54">
        <f t="shared" si="3"/>
        <v>218</v>
      </c>
      <c r="W28" s="54">
        <f t="shared" si="3"/>
        <v>219</v>
      </c>
      <c r="X28" s="54">
        <f t="shared" si="3"/>
        <v>220</v>
      </c>
      <c r="Y28" s="54">
        <f t="shared" si="3"/>
        <v>221</v>
      </c>
      <c r="Z28" s="54">
        <f t="shared" si="3"/>
        <v>222</v>
      </c>
      <c r="AA28" s="54">
        <f t="shared" si="3"/>
        <v>223</v>
      </c>
      <c r="AB28" s="54">
        <f t="shared" si="3"/>
        <v>224</v>
      </c>
      <c r="AC28" s="54">
        <f t="shared" si="3"/>
        <v>225</v>
      </c>
      <c r="AD28" s="54">
        <f t="shared" si="3"/>
        <v>226</v>
      </c>
      <c r="AE28" s="54">
        <f t="shared" si="3"/>
        <v>227</v>
      </c>
      <c r="AF28" s="54">
        <f t="shared" si="3"/>
        <v>228</v>
      </c>
      <c r="AG28" s="54">
        <f t="shared" si="3"/>
        <v>229</v>
      </c>
      <c r="AH28" s="54">
        <f t="shared" si="3"/>
        <v>230</v>
      </c>
      <c r="AI28" s="54">
        <f t="shared" si="3"/>
        <v>231</v>
      </c>
      <c r="AJ28" s="54">
        <f t="shared" si="3"/>
        <v>232</v>
      </c>
      <c r="AK28" s="54">
        <f t="shared" si="3"/>
        <v>233</v>
      </c>
      <c r="AL28" s="54">
        <f t="shared" si="3"/>
        <v>234</v>
      </c>
      <c r="AM28" s="54">
        <f t="shared" si="3"/>
        <v>235</v>
      </c>
      <c r="AN28" s="54">
        <f t="shared" si="3"/>
        <v>236</v>
      </c>
      <c r="AO28" s="54">
        <f t="shared" si="3"/>
        <v>237</v>
      </c>
      <c r="AP28" s="54">
        <f t="shared" si="3"/>
        <v>238</v>
      </c>
      <c r="AQ28" s="54">
        <f t="shared" si="3"/>
        <v>239</v>
      </c>
      <c r="AR28" s="81">
        <f t="shared" si="3"/>
        <v>240</v>
      </c>
    </row>
    <row r="29" spans="3:44" x14ac:dyDescent="0.25">
      <c r="C29" s="121">
        <v>3</v>
      </c>
      <c r="D29" s="79">
        <v>400</v>
      </c>
      <c r="E29" s="54">
        <f t="shared" si="4"/>
        <v>401</v>
      </c>
      <c r="F29" s="54">
        <f t="shared" si="3"/>
        <v>402</v>
      </c>
      <c r="G29" s="54">
        <f t="shared" si="3"/>
        <v>403</v>
      </c>
      <c r="H29" s="54">
        <f t="shared" si="3"/>
        <v>404</v>
      </c>
      <c r="I29" s="54">
        <f t="shared" si="3"/>
        <v>405</v>
      </c>
      <c r="J29" s="54">
        <f t="shared" si="3"/>
        <v>406</v>
      </c>
      <c r="K29" s="54">
        <f t="shared" si="3"/>
        <v>407</v>
      </c>
      <c r="L29" s="54">
        <f t="shared" si="3"/>
        <v>408</v>
      </c>
      <c r="M29" s="54">
        <f t="shared" si="3"/>
        <v>409</v>
      </c>
      <c r="N29" s="54">
        <f t="shared" si="3"/>
        <v>410</v>
      </c>
      <c r="O29" s="54">
        <f t="shared" si="3"/>
        <v>411</v>
      </c>
      <c r="P29" s="54">
        <f t="shared" si="3"/>
        <v>412</v>
      </c>
      <c r="Q29" s="54">
        <f t="shared" si="3"/>
        <v>413</v>
      </c>
      <c r="R29" s="54">
        <f t="shared" si="3"/>
        <v>414</v>
      </c>
      <c r="S29" s="54">
        <f t="shared" si="3"/>
        <v>415</v>
      </c>
      <c r="T29" s="54">
        <f t="shared" si="3"/>
        <v>416</v>
      </c>
      <c r="U29" s="54">
        <f t="shared" si="3"/>
        <v>417</v>
      </c>
      <c r="V29" s="54">
        <f t="shared" si="3"/>
        <v>418</v>
      </c>
      <c r="W29" s="54">
        <f t="shared" si="3"/>
        <v>419</v>
      </c>
      <c r="X29" s="54">
        <f t="shared" si="3"/>
        <v>420</v>
      </c>
      <c r="Y29" s="54">
        <f t="shared" si="3"/>
        <v>421</v>
      </c>
      <c r="Z29" s="54">
        <f t="shared" si="3"/>
        <v>422</v>
      </c>
      <c r="AA29" s="54">
        <f t="shared" si="3"/>
        <v>423</v>
      </c>
      <c r="AB29" s="54">
        <f t="shared" si="3"/>
        <v>424</v>
      </c>
      <c r="AC29" s="54">
        <f t="shared" si="3"/>
        <v>425</v>
      </c>
      <c r="AD29" s="54">
        <f t="shared" si="3"/>
        <v>426</v>
      </c>
      <c r="AE29" s="54">
        <f t="shared" si="3"/>
        <v>427</v>
      </c>
      <c r="AF29" s="54">
        <f t="shared" si="3"/>
        <v>428</v>
      </c>
      <c r="AG29" s="54">
        <f t="shared" si="3"/>
        <v>429</v>
      </c>
      <c r="AH29" s="54">
        <f t="shared" si="3"/>
        <v>430</v>
      </c>
      <c r="AI29" s="54">
        <f t="shared" si="3"/>
        <v>431</v>
      </c>
      <c r="AJ29" s="54">
        <f t="shared" si="3"/>
        <v>432</v>
      </c>
      <c r="AK29" s="54">
        <f t="shared" si="3"/>
        <v>433</v>
      </c>
      <c r="AL29" s="54">
        <f t="shared" si="3"/>
        <v>434</v>
      </c>
      <c r="AM29" s="54">
        <f t="shared" si="3"/>
        <v>435</v>
      </c>
      <c r="AN29" s="54">
        <f t="shared" si="3"/>
        <v>436</v>
      </c>
      <c r="AO29" s="54">
        <f t="shared" si="3"/>
        <v>437</v>
      </c>
      <c r="AP29" s="54">
        <f t="shared" si="3"/>
        <v>438</v>
      </c>
      <c r="AQ29" s="54">
        <f t="shared" si="3"/>
        <v>439</v>
      </c>
      <c r="AR29" s="81">
        <f t="shared" si="3"/>
        <v>440</v>
      </c>
    </row>
    <row r="30" spans="3:44" x14ac:dyDescent="0.25">
      <c r="C30" s="121">
        <v>4</v>
      </c>
      <c r="D30" s="79">
        <v>600</v>
      </c>
      <c r="E30" s="54">
        <f t="shared" si="4"/>
        <v>601</v>
      </c>
      <c r="F30" s="54">
        <f t="shared" si="3"/>
        <v>602</v>
      </c>
      <c r="G30" s="54">
        <f t="shared" si="3"/>
        <v>603</v>
      </c>
      <c r="H30" s="54">
        <f t="shared" si="3"/>
        <v>604</v>
      </c>
      <c r="I30" s="54">
        <f t="shared" si="3"/>
        <v>605</v>
      </c>
      <c r="J30" s="54">
        <f t="shared" si="3"/>
        <v>606</v>
      </c>
      <c r="K30" s="54">
        <f t="shared" si="3"/>
        <v>607</v>
      </c>
      <c r="L30" s="54">
        <f t="shared" si="3"/>
        <v>608</v>
      </c>
      <c r="M30" s="54">
        <f t="shared" si="3"/>
        <v>609</v>
      </c>
      <c r="N30" s="54">
        <f t="shared" si="3"/>
        <v>610</v>
      </c>
      <c r="O30" s="54">
        <f t="shared" si="3"/>
        <v>611</v>
      </c>
      <c r="P30" s="54">
        <f t="shared" si="3"/>
        <v>612</v>
      </c>
      <c r="Q30" s="54">
        <f t="shared" si="3"/>
        <v>613</v>
      </c>
      <c r="R30" s="54">
        <f t="shared" si="3"/>
        <v>614</v>
      </c>
      <c r="S30" s="54">
        <f t="shared" si="3"/>
        <v>615</v>
      </c>
      <c r="T30" s="54">
        <f t="shared" si="3"/>
        <v>616</v>
      </c>
      <c r="U30" s="54">
        <f t="shared" si="3"/>
        <v>617</v>
      </c>
      <c r="V30" s="54">
        <f t="shared" si="3"/>
        <v>618</v>
      </c>
      <c r="W30" s="54">
        <f t="shared" si="3"/>
        <v>619</v>
      </c>
      <c r="X30" s="54">
        <f t="shared" si="3"/>
        <v>620</v>
      </c>
      <c r="Y30" s="54">
        <f t="shared" si="3"/>
        <v>621</v>
      </c>
      <c r="Z30" s="54">
        <f t="shared" si="3"/>
        <v>622</v>
      </c>
      <c r="AA30" s="54">
        <f t="shared" si="3"/>
        <v>623</v>
      </c>
      <c r="AB30" s="54">
        <f t="shared" si="3"/>
        <v>624</v>
      </c>
      <c r="AC30" s="54">
        <f t="shared" si="3"/>
        <v>625</v>
      </c>
      <c r="AD30" s="54">
        <f t="shared" si="3"/>
        <v>626</v>
      </c>
      <c r="AE30" s="54">
        <f t="shared" si="3"/>
        <v>627</v>
      </c>
      <c r="AF30" s="54">
        <f t="shared" si="3"/>
        <v>628</v>
      </c>
      <c r="AG30" s="54">
        <f t="shared" si="3"/>
        <v>629</v>
      </c>
      <c r="AH30" s="54">
        <f t="shared" si="3"/>
        <v>630</v>
      </c>
      <c r="AI30" s="54">
        <f t="shared" si="3"/>
        <v>631</v>
      </c>
      <c r="AJ30" s="54">
        <f t="shared" si="3"/>
        <v>632</v>
      </c>
      <c r="AK30" s="54">
        <f t="shared" si="3"/>
        <v>633</v>
      </c>
      <c r="AL30" s="54">
        <f t="shared" si="3"/>
        <v>634</v>
      </c>
      <c r="AM30" s="54">
        <f t="shared" si="3"/>
        <v>635</v>
      </c>
      <c r="AN30" s="54">
        <f t="shared" si="3"/>
        <v>636</v>
      </c>
      <c r="AO30" s="54">
        <f t="shared" si="3"/>
        <v>637</v>
      </c>
      <c r="AP30" s="54">
        <f t="shared" si="3"/>
        <v>638</v>
      </c>
      <c r="AQ30" s="54">
        <f t="shared" si="3"/>
        <v>639</v>
      </c>
      <c r="AR30" s="81">
        <f t="shared" si="3"/>
        <v>640</v>
      </c>
    </row>
    <row r="31" spans="3:44" ht="15.75" thickBot="1" x14ac:dyDescent="0.3">
      <c r="C31" s="122">
        <v>5</v>
      </c>
      <c r="D31" s="69">
        <v>1000</v>
      </c>
      <c r="E31" s="72">
        <f t="shared" si="4"/>
        <v>1001</v>
      </c>
      <c r="F31" s="72">
        <f t="shared" si="3"/>
        <v>1002</v>
      </c>
      <c r="G31" s="72">
        <f t="shared" si="3"/>
        <v>1003</v>
      </c>
      <c r="H31" s="72">
        <f t="shared" si="3"/>
        <v>1004</v>
      </c>
      <c r="I31" s="72">
        <f t="shared" si="3"/>
        <v>1005</v>
      </c>
      <c r="J31" s="72">
        <f t="shared" si="3"/>
        <v>1006</v>
      </c>
      <c r="K31" s="72">
        <f t="shared" si="3"/>
        <v>1007</v>
      </c>
      <c r="L31" s="72">
        <f t="shared" si="3"/>
        <v>1008</v>
      </c>
      <c r="M31" s="72">
        <f t="shared" si="3"/>
        <v>1009</v>
      </c>
      <c r="N31" s="72">
        <f t="shared" si="3"/>
        <v>1010</v>
      </c>
      <c r="O31" s="72">
        <f t="shared" si="3"/>
        <v>1011</v>
      </c>
      <c r="P31" s="72">
        <f t="shared" si="3"/>
        <v>1012</v>
      </c>
      <c r="Q31" s="72">
        <f t="shared" si="3"/>
        <v>1013</v>
      </c>
      <c r="R31" s="72">
        <f t="shared" si="3"/>
        <v>1014</v>
      </c>
      <c r="S31" s="72">
        <f t="shared" si="3"/>
        <v>1015</v>
      </c>
      <c r="T31" s="72">
        <f t="shared" si="3"/>
        <v>1016</v>
      </c>
      <c r="U31" s="72">
        <f t="shared" si="3"/>
        <v>1017</v>
      </c>
      <c r="V31" s="72">
        <f t="shared" si="3"/>
        <v>1018</v>
      </c>
      <c r="W31" s="72">
        <f t="shared" si="3"/>
        <v>1019</v>
      </c>
      <c r="X31" s="72">
        <f t="shared" si="3"/>
        <v>1020</v>
      </c>
      <c r="Y31" s="72">
        <f t="shared" si="3"/>
        <v>1021</v>
      </c>
      <c r="Z31" s="72">
        <f t="shared" si="3"/>
        <v>1022</v>
      </c>
      <c r="AA31" s="72">
        <f t="shared" si="3"/>
        <v>1023</v>
      </c>
      <c r="AB31" s="72">
        <f t="shared" si="3"/>
        <v>1024</v>
      </c>
      <c r="AC31" s="72">
        <f t="shared" si="3"/>
        <v>1025</v>
      </c>
      <c r="AD31" s="72">
        <f t="shared" si="3"/>
        <v>1026</v>
      </c>
      <c r="AE31" s="72">
        <f t="shared" si="3"/>
        <v>1027</v>
      </c>
      <c r="AF31" s="72">
        <f t="shared" si="3"/>
        <v>1028</v>
      </c>
      <c r="AG31" s="72">
        <f t="shared" si="3"/>
        <v>1029</v>
      </c>
      <c r="AH31" s="72">
        <f t="shared" si="3"/>
        <v>1030</v>
      </c>
      <c r="AI31" s="72">
        <f t="shared" si="3"/>
        <v>1031</v>
      </c>
      <c r="AJ31" s="72">
        <f t="shared" si="3"/>
        <v>1032</v>
      </c>
      <c r="AK31" s="72">
        <f t="shared" si="3"/>
        <v>1033</v>
      </c>
      <c r="AL31" s="72">
        <f t="shared" si="3"/>
        <v>1034</v>
      </c>
      <c r="AM31" s="72">
        <f t="shared" si="3"/>
        <v>1035</v>
      </c>
      <c r="AN31" s="72">
        <f t="shared" si="3"/>
        <v>1036</v>
      </c>
      <c r="AO31" s="72">
        <f t="shared" si="3"/>
        <v>1037</v>
      </c>
      <c r="AP31" s="72">
        <f t="shared" si="3"/>
        <v>1038</v>
      </c>
      <c r="AQ31" s="72">
        <f t="shared" si="3"/>
        <v>1039</v>
      </c>
      <c r="AR31" s="73">
        <f t="shared" si="3"/>
        <v>1040</v>
      </c>
    </row>
  </sheetData>
  <sheetProtection algorithmName="SHA-512" hashValue="CkBqOSWB/FA4GxcSiHN6AHxtlvbXHrl+2u5fstWYsKa6jK8O0/+J+4PSjLafmCbmai5XJMChOocahn3JMpxTYA==" saltValue="fbPQI0OQDTOilHGnxux4Xw==" spinCount="100000" sheet="1" objects="1" scenarios="1" selectLockedCells="1" selectUnlockedCells="1"/>
  <mergeCells count="2">
    <mergeCell ref="G2:I2"/>
    <mergeCell ref="G12:I1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G68"/>
  <sheetViews>
    <sheetView topLeftCell="D1" zoomScale="80" zoomScaleNormal="80" workbookViewId="0">
      <pane xSplit="5" ySplit="8" topLeftCell="I9" activePane="bottomRight" state="frozen"/>
      <selection activeCell="C14" sqref="C14:C23"/>
      <selection pane="topRight" activeCell="C14" sqref="C14:C23"/>
      <selection pane="bottomLeft" activeCell="C14" sqref="C14:C23"/>
      <selection pane="bottomRight" activeCell="J24" sqref="J24"/>
    </sheetView>
  </sheetViews>
  <sheetFormatPr defaultColWidth="9.140625" defaultRowHeight="15" x14ac:dyDescent="0.25"/>
  <cols>
    <col min="1" max="1" width="6.85546875" style="10" customWidth="1"/>
    <col min="2" max="2" width="17.42578125" style="10" customWidth="1"/>
    <col min="3" max="3" width="5.7109375" style="10" customWidth="1"/>
    <col min="4" max="4" width="13.140625" style="10" customWidth="1"/>
    <col min="5" max="5" width="16" style="10" customWidth="1"/>
    <col min="6" max="6" width="5.7109375" style="104" customWidth="1"/>
    <col min="7" max="7" width="9.140625" style="10"/>
    <col min="8" max="8" width="22.7109375" style="10" customWidth="1"/>
    <col min="9" max="9" width="25.85546875" style="10" customWidth="1"/>
    <col min="10" max="213" width="8" style="10" customWidth="1"/>
    <col min="214" max="214" width="7.140625" style="10" customWidth="1"/>
    <col min="215" max="215" width="11.5703125" style="10" bestFit="1" customWidth="1"/>
    <col min="216" max="16384" width="9.140625" style="10"/>
  </cols>
  <sheetData>
    <row r="1" spans="1:215" s="83" customFormat="1" ht="18.75" customHeight="1" x14ac:dyDescent="0.25">
      <c r="D1" s="179" t="s">
        <v>197</v>
      </c>
      <c r="E1" s="179"/>
      <c r="F1" s="84"/>
      <c r="H1" s="85" t="s">
        <v>6</v>
      </c>
      <c r="I1" s="9" cm="1">
        <f t="array" ref="I1">INDEX(ZDROJ!$G$4:$I$8,_xlfn.XMATCH(kubbATPmodel!I3,ZDROJ!$F$4:$F$8),_xlfn.XMATCH(kubbATPmodel!I7,ZDROJ!$G$3:$I$3))</f>
        <v>5</v>
      </c>
      <c r="J1" s="9" cm="1">
        <f t="array" ref="J1">INDEX(ZDROJ!$G$4:$I$8,_xlfn.XMATCH(kubbATPmodel!J3,ZDROJ!$F$4:$F$8),_xlfn.XMATCH(kubbATPmodel!J7,ZDROJ!$G$3:$I$3))</f>
        <v>5</v>
      </c>
      <c r="K1" s="9" cm="1">
        <f t="array" ref="K1">INDEX(ZDROJ!$G$4:$I$8,_xlfn.XMATCH(kubbATPmodel!K3,ZDROJ!$F$4:$F$8),_xlfn.XMATCH(kubbATPmodel!K7,ZDROJ!$G$3:$I$3))</f>
        <v>5</v>
      </c>
      <c r="L1" s="9" cm="1">
        <f t="array" ref="L1">INDEX(ZDROJ!$G$4:$I$8,_xlfn.XMATCH(kubbATPmodel!L3,ZDROJ!$F$4:$F$8),_xlfn.XMATCH(kubbATPmodel!L7,ZDROJ!$G$3:$I$3))</f>
        <v>5</v>
      </c>
      <c r="M1" s="9" cm="1">
        <f t="array" ref="M1">INDEX(ZDROJ!$G$4:$I$8,_xlfn.XMATCH(kubbATPmodel!M3,ZDROJ!$F$4:$F$8),_xlfn.XMATCH(kubbATPmodel!M7,ZDROJ!$G$3:$I$3))</f>
        <v>5</v>
      </c>
      <c r="N1" s="9" cm="1">
        <f t="array" ref="N1">INDEX(ZDROJ!$G$4:$I$8,_xlfn.XMATCH(kubbATPmodel!N3,ZDROJ!$F$4:$F$8),_xlfn.XMATCH(kubbATPmodel!N7,ZDROJ!$G$3:$I$3))</f>
        <v>5</v>
      </c>
      <c r="O1" s="9" cm="1">
        <f t="array" ref="O1">INDEX(ZDROJ!$G$4:$I$8,_xlfn.XMATCH(kubbATPmodel!O3,ZDROJ!$F$4:$F$8),_xlfn.XMATCH(kubbATPmodel!O7,ZDROJ!$G$3:$I$3))</f>
        <v>5</v>
      </c>
      <c r="P1" s="9" cm="1">
        <f t="array" ref="P1">INDEX(ZDROJ!$G$4:$I$8,_xlfn.XMATCH(kubbATPmodel!P3,ZDROJ!$F$4:$F$8),_xlfn.XMATCH(kubbATPmodel!P7,ZDROJ!$G$3:$I$3))</f>
        <v>5</v>
      </c>
      <c r="Q1" s="9" cm="1">
        <f t="array" ref="Q1">INDEX(ZDROJ!$G$4:$I$8,_xlfn.XMATCH(kubbATPmodel!Q3,ZDROJ!$F$4:$F$8),_xlfn.XMATCH(kubbATPmodel!Q7,ZDROJ!$G$3:$I$3))</f>
        <v>5</v>
      </c>
      <c r="R1" s="9" cm="1">
        <f t="array" ref="R1">INDEX(ZDROJ!$G$4:$I$8,_xlfn.XMATCH(kubbATPmodel!R3,ZDROJ!$F$4:$F$8),_xlfn.XMATCH(kubbATPmodel!R7,ZDROJ!$G$3:$I$3))</f>
        <v>5</v>
      </c>
      <c r="S1" s="9" cm="1">
        <f t="array" ref="S1">INDEX(ZDROJ!$G$4:$I$8,_xlfn.XMATCH(kubbATPmodel!S3,ZDROJ!$F$4:$F$8),_xlfn.XMATCH(kubbATPmodel!S7,ZDROJ!$G$3:$I$3))</f>
        <v>5</v>
      </c>
      <c r="T1" s="9" cm="1">
        <f t="array" ref="T1">INDEX(ZDROJ!$G$4:$I$8,_xlfn.XMATCH(kubbATPmodel!T3,ZDROJ!$F$4:$F$8),_xlfn.XMATCH(kubbATPmodel!T7,ZDROJ!$G$3:$I$3))</f>
        <v>5</v>
      </c>
      <c r="U1" s="9" cm="1">
        <f t="array" ref="U1">INDEX(ZDROJ!$G$4:$I$8,_xlfn.XMATCH(kubbATPmodel!U3,ZDROJ!$F$4:$F$8),_xlfn.XMATCH(kubbATPmodel!U7,ZDROJ!$G$3:$I$3))</f>
        <v>5</v>
      </c>
      <c r="V1" s="9" cm="1">
        <f t="array" ref="V1">INDEX(ZDROJ!$G$4:$I$8,_xlfn.XMATCH(kubbATPmodel!V3,ZDROJ!$F$4:$F$8),_xlfn.XMATCH(kubbATPmodel!V7,ZDROJ!$G$3:$I$3))</f>
        <v>5</v>
      </c>
      <c r="W1" s="9" cm="1">
        <f t="array" ref="W1">INDEX(ZDROJ!$G$4:$I$8,_xlfn.XMATCH(kubbATPmodel!W3,ZDROJ!$F$4:$F$8),_xlfn.XMATCH(kubbATPmodel!W7,ZDROJ!$G$3:$I$3))</f>
        <v>5</v>
      </c>
      <c r="X1" s="9" cm="1">
        <f t="array" ref="X1">INDEX(ZDROJ!$G$4:$I$8,_xlfn.XMATCH(kubbATPmodel!X3,ZDROJ!$F$4:$F$8),_xlfn.XMATCH(kubbATPmodel!X7,ZDROJ!$G$3:$I$3))</f>
        <v>5</v>
      </c>
      <c r="Y1" s="9" cm="1">
        <f t="array" ref="Y1">INDEX(ZDROJ!$G$4:$I$8,_xlfn.XMATCH(kubbATPmodel!Y3,ZDROJ!$F$4:$F$8),_xlfn.XMATCH(kubbATPmodel!Y7,ZDROJ!$G$3:$I$3))</f>
        <v>5</v>
      </c>
      <c r="Z1" s="9" cm="1">
        <f t="array" ref="Z1">INDEX(ZDROJ!$G$4:$I$8,_xlfn.XMATCH(kubbATPmodel!Z3,ZDROJ!$F$4:$F$8),_xlfn.XMATCH(kubbATPmodel!Z7,ZDROJ!$G$3:$I$3))</f>
        <v>5</v>
      </c>
      <c r="AA1" s="9" cm="1">
        <f t="array" ref="AA1">INDEX(ZDROJ!$G$4:$I$8,_xlfn.XMATCH(kubbATPmodel!AA3,ZDROJ!$F$4:$F$8),_xlfn.XMATCH(kubbATPmodel!AA7,ZDROJ!$G$3:$I$3))</f>
        <v>5</v>
      </c>
      <c r="AB1" s="9" cm="1">
        <f t="array" ref="AB1">INDEX(ZDROJ!$G$4:$I$8,_xlfn.XMATCH(kubbATPmodel!AB3,ZDROJ!$F$4:$F$8),_xlfn.XMATCH(kubbATPmodel!AB7,ZDROJ!$G$3:$I$3))</f>
        <v>5</v>
      </c>
      <c r="AC1" s="9" cm="1">
        <f t="array" ref="AC1">INDEX(ZDROJ!$G$4:$I$8,_xlfn.XMATCH(kubbATPmodel!AC3,ZDROJ!$F$4:$F$8),_xlfn.XMATCH(kubbATPmodel!AC7,ZDROJ!$G$3:$I$3))</f>
        <v>5</v>
      </c>
      <c r="AD1" s="9" cm="1">
        <f t="array" ref="AD1">INDEX(ZDROJ!$G$4:$I$8,_xlfn.XMATCH(kubbATPmodel!AD3,ZDROJ!$F$4:$F$8),_xlfn.XMATCH(kubbATPmodel!AD7,ZDROJ!$G$3:$I$3))</f>
        <v>5</v>
      </c>
      <c r="AE1" s="9" cm="1">
        <f t="array" ref="AE1">INDEX(ZDROJ!$G$4:$I$8,_xlfn.XMATCH(kubbATPmodel!AE3,ZDROJ!$F$4:$F$8),_xlfn.XMATCH(kubbATPmodel!AE7,ZDROJ!$G$3:$I$3))</f>
        <v>5</v>
      </c>
      <c r="AF1" s="9" cm="1">
        <f t="array" ref="AF1">INDEX(ZDROJ!$G$4:$I$8,_xlfn.XMATCH(kubbATPmodel!AF3,ZDROJ!$F$4:$F$8),_xlfn.XMATCH(kubbATPmodel!AF7,ZDROJ!$G$3:$I$3))</f>
        <v>5</v>
      </c>
      <c r="AG1" s="9" cm="1">
        <f t="array" ref="AG1">INDEX(ZDROJ!$G$4:$I$8,_xlfn.XMATCH(kubbATPmodel!AG3,ZDROJ!$F$4:$F$8),_xlfn.XMATCH(kubbATPmodel!AG7,ZDROJ!$G$3:$I$3))</f>
        <v>5</v>
      </c>
      <c r="AH1" s="9" cm="1">
        <f t="array" ref="AH1">INDEX(ZDROJ!$G$4:$I$8,_xlfn.XMATCH(kubbATPmodel!AH3,ZDROJ!$F$4:$F$8),_xlfn.XMATCH(kubbATPmodel!AH7,ZDROJ!$G$3:$I$3))</f>
        <v>5</v>
      </c>
      <c r="AI1" s="9" cm="1">
        <f t="array" ref="AI1">INDEX(ZDROJ!$G$4:$I$8,_xlfn.XMATCH(kubbATPmodel!AI3,ZDROJ!$F$4:$F$8),_xlfn.XMATCH(kubbATPmodel!AI7,ZDROJ!$G$3:$I$3))</f>
        <v>5</v>
      </c>
      <c r="AJ1" s="9" cm="1">
        <f t="array" ref="AJ1">INDEX(ZDROJ!$G$4:$I$8,_xlfn.XMATCH(kubbATPmodel!AJ3,ZDROJ!$F$4:$F$8),_xlfn.XMATCH(kubbATPmodel!AJ7,ZDROJ!$G$3:$I$3))</f>
        <v>5</v>
      </c>
      <c r="AK1" s="9" cm="1">
        <f t="array" ref="AK1">INDEX(ZDROJ!$G$4:$I$8,_xlfn.XMATCH(kubbATPmodel!AK3,ZDROJ!$F$4:$F$8),_xlfn.XMATCH(kubbATPmodel!AK7,ZDROJ!$G$3:$I$3))</f>
        <v>5</v>
      </c>
      <c r="AL1" s="9" cm="1">
        <f t="array" ref="AL1">INDEX(ZDROJ!$G$4:$I$8,_xlfn.XMATCH(kubbATPmodel!AL3,ZDROJ!$F$4:$F$8),_xlfn.XMATCH(kubbATPmodel!AL7,ZDROJ!$G$3:$I$3))</f>
        <v>5</v>
      </c>
      <c r="AM1" s="9" cm="1">
        <f t="array" ref="AM1">INDEX(ZDROJ!$G$4:$I$8,_xlfn.XMATCH(kubbATPmodel!AM3,ZDROJ!$F$4:$F$8),_xlfn.XMATCH(kubbATPmodel!AM7,ZDROJ!$G$3:$I$3))</f>
        <v>5</v>
      </c>
      <c r="AN1" s="9" cm="1">
        <f t="array" ref="AN1">INDEX(ZDROJ!$G$4:$I$8,_xlfn.XMATCH(kubbATPmodel!AN3,ZDROJ!$F$4:$F$8),_xlfn.XMATCH(kubbATPmodel!AN7,ZDROJ!$G$3:$I$3))</f>
        <v>5</v>
      </c>
      <c r="AO1" s="9" cm="1">
        <f t="array" ref="AO1">INDEX(ZDROJ!$G$4:$I$8,_xlfn.XMATCH(kubbATPmodel!AO3,ZDROJ!$F$4:$F$8),_xlfn.XMATCH(kubbATPmodel!AO7,ZDROJ!$G$3:$I$3))</f>
        <v>5</v>
      </c>
      <c r="AP1" s="9" cm="1">
        <f t="array" ref="AP1">INDEX(ZDROJ!$G$4:$I$8,_xlfn.XMATCH(kubbATPmodel!AP3,ZDROJ!$F$4:$F$8),_xlfn.XMATCH(kubbATPmodel!AP7,ZDROJ!$G$3:$I$3))</f>
        <v>5</v>
      </c>
      <c r="AQ1" s="9" cm="1">
        <f t="array" ref="AQ1">INDEX(ZDROJ!$G$4:$I$8,_xlfn.XMATCH(kubbATPmodel!AQ3,ZDROJ!$F$4:$F$8),_xlfn.XMATCH(kubbATPmodel!AQ7,ZDROJ!$G$3:$I$3))</f>
        <v>5</v>
      </c>
      <c r="AR1" s="9" cm="1">
        <f t="array" ref="AR1">INDEX(ZDROJ!$G$4:$I$8,_xlfn.XMATCH(kubbATPmodel!AR3,ZDROJ!$F$4:$F$8),_xlfn.XMATCH(kubbATPmodel!AR7,ZDROJ!$G$3:$I$3))</f>
        <v>5</v>
      </c>
      <c r="AS1" s="9" cm="1">
        <f t="array" ref="AS1">INDEX(ZDROJ!$G$4:$I$8,_xlfn.XMATCH(kubbATPmodel!AS3,ZDROJ!$F$4:$F$8),_xlfn.XMATCH(kubbATPmodel!AS7,ZDROJ!$G$3:$I$3))</f>
        <v>5</v>
      </c>
      <c r="AT1" s="9" cm="1">
        <f t="array" ref="AT1">INDEX(ZDROJ!$G$4:$I$8,_xlfn.XMATCH(kubbATPmodel!AT3,ZDROJ!$F$4:$F$8),_xlfn.XMATCH(kubbATPmodel!AT7,ZDROJ!$G$3:$I$3))</f>
        <v>5</v>
      </c>
      <c r="AU1" s="9" cm="1">
        <f t="array" ref="AU1">INDEX(ZDROJ!$G$4:$I$8,_xlfn.XMATCH(kubbATPmodel!AU3,ZDROJ!$F$4:$F$8),_xlfn.XMATCH(kubbATPmodel!AU7,ZDROJ!$G$3:$I$3))</f>
        <v>5</v>
      </c>
      <c r="AV1" s="9" cm="1">
        <f t="array" ref="AV1">INDEX(ZDROJ!$G$4:$I$8,_xlfn.XMATCH(kubbATPmodel!AV3,ZDROJ!$F$4:$F$8),_xlfn.XMATCH(kubbATPmodel!AV7,ZDROJ!$G$3:$I$3))</f>
        <v>5</v>
      </c>
      <c r="AW1" s="9" cm="1">
        <f t="array" ref="AW1">INDEX(ZDROJ!$G$4:$I$8,_xlfn.XMATCH(kubbATPmodel!AW3,ZDROJ!$F$4:$F$8),_xlfn.XMATCH(kubbATPmodel!AW7,ZDROJ!$G$3:$I$3))</f>
        <v>5</v>
      </c>
      <c r="AX1" s="9" cm="1">
        <f t="array" ref="AX1">INDEX(ZDROJ!$G$4:$I$8,_xlfn.XMATCH(kubbATPmodel!AX3,ZDROJ!$F$4:$F$8),_xlfn.XMATCH(kubbATPmodel!AX7,ZDROJ!$G$3:$I$3))</f>
        <v>1.5</v>
      </c>
      <c r="AY1" s="9" cm="1">
        <f t="array" ref="AY1">INDEX(ZDROJ!$G$4:$I$8,_xlfn.XMATCH(kubbATPmodel!AY3,ZDROJ!$F$4:$F$8),_xlfn.XMATCH(kubbATPmodel!AY7,ZDROJ!$G$3:$I$3))</f>
        <v>1.5</v>
      </c>
      <c r="AZ1" s="9" cm="1">
        <f t="array" ref="AZ1">INDEX(ZDROJ!$G$4:$I$8,_xlfn.XMATCH(kubbATPmodel!AZ3,ZDROJ!$F$4:$F$8),_xlfn.XMATCH(kubbATPmodel!AZ7,ZDROJ!$G$3:$I$3))</f>
        <v>1.5</v>
      </c>
      <c r="BA1" s="9" cm="1">
        <f t="array" ref="BA1">INDEX(ZDROJ!$G$4:$I$8,_xlfn.XMATCH(kubbATPmodel!BA3,ZDROJ!$F$4:$F$8),_xlfn.XMATCH(kubbATPmodel!BA7,ZDROJ!$G$3:$I$3))</f>
        <v>1.5</v>
      </c>
      <c r="BB1" s="9" cm="1">
        <f t="array" ref="BB1">INDEX(ZDROJ!$G$4:$I$8,_xlfn.XMATCH(kubbATPmodel!BB3,ZDROJ!$F$4:$F$8),_xlfn.XMATCH(kubbATPmodel!BB7,ZDROJ!$G$3:$I$3))</f>
        <v>1.5</v>
      </c>
      <c r="BC1" s="9" cm="1">
        <f t="array" ref="BC1">INDEX(ZDROJ!$G$4:$I$8,_xlfn.XMATCH(kubbATPmodel!BC3,ZDROJ!$F$4:$F$8),_xlfn.XMATCH(kubbATPmodel!BC7,ZDROJ!$G$3:$I$3))</f>
        <v>1.5</v>
      </c>
      <c r="BD1" s="9" cm="1">
        <f t="array" ref="BD1">INDEX(ZDROJ!$G$4:$I$8,_xlfn.XMATCH(kubbATPmodel!BD3,ZDROJ!$F$4:$F$8),_xlfn.XMATCH(kubbATPmodel!BD7,ZDROJ!$G$3:$I$3))</f>
        <v>1.5</v>
      </c>
      <c r="BE1" s="9" cm="1">
        <f t="array" ref="BE1">INDEX(ZDROJ!$G$4:$I$8,_xlfn.XMATCH(kubbATPmodel!BE3,ZDROJ!$F$4:$F$8),_xlfn.XMATCH(kubbATPmodel!BE7,ZDROJ!$G$3:$I$3))</f>
        <v>1.5</v>
      </c>
      <c r="BF1" s="9" cm="1">
        <f t="array" ref="BF1">INDEX(ZDROJ!$G$4:$I$8,_xlfn.XMATCH(kubbATPmodel!BF3,ZDROJ!$F$4:$F$8),_xlfn.XMATCH(kubbATPmodel!BF7,ZDROJ!$G$3:$I$3))</f>
        <v>1.5</v>
      </c>
      <c r="BG1" s="9" cm="1">
        <f t="array" ref="BG1">INDEX(ZDROJ!$G$4:$I$8,_xlfn.XMATCH(kubbATPmodel!BG3,ZDROJ!$F$4:$F$8),_xlfn.XMATCH(kubbATPmodel!BG7,ZDROJ!$G$3:$I$3))</f>
        <v>1.5</v>
      </c>
      <c r="BH1" s="9" cm="1">
        <f t="array" ref="BH1">INDEX(ZDROJ!$G$4:$I$8,_xlfn.XMATCH(kubbATPmodel!BH3,ZDROJ!$F$4:$F$8),_xlfn.XMATCH(kubbATPmodel!BH7,ZDROJ!$G$3:$I$3))</f>
        <v>1.5</v>
      </c>
      <c r="BI1" s="9" cm="1">
        <f t="array" ref="BI1">INDEX(ZDROJ!$G$4:$I$8,_xlfn.XMATCH(kubbATPmodel!BI3,ZDROJ!$F$4:$F$8),_xlfn.XMATCH(kubbATPmodel!BI7,ZDROJ!$G$3:$I$3))</f>
        <v>1.5</v>
      </c>
      <c r="BJ1" s="9" cm="1">
        <f t="array" ref="BJ1">INDEX(ZDROJ!$G$4:$I$8,_xlfn.XMATCH(kubbATPmodel!BJ3,ZDROJ!$F$4:$F$8),_xlfn.XMATCH(kubbATPmodel!BJ7,ZDROJ!$G$3:$I$3))</f>
        <v>1.5</v>
      </c>
      <c r="BK1" s="9" cm="1">
        <f t="array" ref="BK1">INDEX(ZDROJ!$G$4:$I$8,_xlfn.XMATCH(kubbATPmodel!BK3,ZDROJ!$F$4:$F$8),_xlfn.XMATCH(kubbATPmodel!BK7,ZDROJ!$G$3:$I$3))</f>
        <v>1.5</v>
      </c>
      <c r="BL1" s="9" cm="1">
        <f t="array" ref="BL1">INDEX(ZDROJ!$G$4:$I$8,_xlfn.XMATCH(kubbATPmodel!BL3,ZDROJ!$F$4:$F$8),_xlfn.XMATCH(kubbATPmodel!BL7,ZDROJ!$G$3:$I$3))</f>
        <v>1.5</v>
      </c>
      <c r="BM1" s="9" cm="1">
        <f t="array" ref="BM1">INDEX(ZDROJ!$G$4:$I$8,_xlfn.XMATCH(kubbATPmodel!BM3,ZDROJ!$F$4:$F$8),_xlfn.XMATCH(kubbATPmodel!BM7,ZDROJ!$G$3:$I$3))</f>
        <v>1.5</v>
      </c>
      <c r="BN1" s="9" cm="1">
        <f t="array" ref="BN1">INDEX(ZDROJ!$G$4:$I$8,_xlfn.XMATCH(kubbATPmodel!BN3,ZDROJ!$F$4:$F$8),_xlfn.XMATCH(kubbATPmodel!BN7,ZDROJ!$G$3:$I$3))</f>
        <v>1.5</v>
      </c>
      <c r="BO1" s="9" cm="1">
        <f t="array" ref="BO1">INDEX(ZDROJ!$G$4:$I$8,_xlfn.XMATCH(kubbATPmodel!BO3,ZDROJ!$F$4:$F$8),_xlfn.XMATCH(kubbATPmodel!BO7,ZDROJ!$G$3:$I$3))</f>
        <v>1.5</v>
      </c>
      <c r="BP1" s="9" cm="1">
        <f t="array" ref="BP1">INDEX(ZDROJ!$G$4:$I$8,_xlfn.XMATCH(kubbATPmodel!BP3,ZDROJ!$F$4:$F$8),_xlfn.XMATCH(kubbATPmodel!BP7,ZDROJ!$G$3:$I$3))</f>
        <v>1.5</v>
      </c>
      <c r="BQ1" s="9" cm="1">
        <f t="array" ref="BQ1">INDEX(ZDROJ!$G$4:$I$8,_xlfn.XMATCH(kubbATPmodel!BQ3,ZDROJ!$F$4:$F$8),_xlfn.XMATCH(kubbATPmodel!BQ7,ZDROJ!$G$3:$I$3))</f>
        <v>1.5</v>
      </c>
      <c r="BR1" s="9" cm="1">
        <f t="array" ref="BR1">INDEX(ZDROJ!$G$4:$I$8,_xlfn.XMATCH(kubbATPmodel!BR3,ZDROJ!$F$4:$F$8),_xlfn.XMATCH(kubbATPmodel!BR7,ZDROJ!$G$3:$I$3))</f>
        <v>1.5</v>
      </c>
      <c r="BS1" s="9" cm="1">
        <f t="array" ref="BS1">INDEX(ZDROJ!$G$4:$I$8,_xlfn.XMATCH(kubbATPmodel!BS3,ZDROJ!$F$4:$F$8),_xlfn.XMATCH(kubbATPmodel!BS7,ZDROJ!$G$3:$I$3))</f>
        <v>1.5</v>
      </c>
      <c r="BT1" s="9" cm="1">
        <f t="array" ref="BT1">INDEX(ZDROJ!$G$4:$I$8,_xlfn.XMATCH(kubbATPmodel!BT3,ZDROJ!$F$4:$F$8),_xlfn.XMATCH(kubbATPmodel!BT7,ZDROJ!$G$3:$I$3))</f>
        <v>1.5</v>
      </c>
      <c r="BU1" s="9" cm="1">
        <f t="array" ref="BU1">INDEX(ZDROJ!$G$4:$I$8,_xlfn.XMATCH(kubbATPmodel!BU3,ZDROJ!$F$4:$F$8),_xlfn.XMATCH(kubbATPmodel!BU7,ZDROJ!$G$3:$I$3))</f>
        <v>1.5</v>
      </c>
      <c r="BV1" s="9" cm="1">
        <f t="array" ref="BV1">INDEX(ZDROJ!$G$4:$I$8,_xlfn.XMATCH(kubbATPmodel!BV3,ZDROJ!$F$4:$F$8),_xlfn.XMATCH(kubbATPmodel!BV7,ZDROJ!$G$3:$I$3))</f>
        <v>1.5</v>
      </c>
      <c r="BW1" s="9" cm="1">
        <f t="array" ref="BW1">INDEX(ZDROJ!$G$4:$I$8,_xlfn.XMATCH(kubbATPmodel!BW3,ZDROJ!$F$4:$F$8),_xlfn.XMATCH(kubbATPmodel!BW7,ZDROJ!$G$3:$I$3))</f>
        <v>1.5</v>
      </c>
      <c r="BX1" s="9" cm="1">
        <f t="array" ref="BX1">INDEX(ZDROJ!$G$4:$I$8,_xlfn.XMATCH(kubbATPmodel!BX3,ZDROJ!$F$4:$F$8),_xlfn.XMATCH(kubbATPmodel!BX7,ZDROJ!$G$3:$I$3))</f>
        <v>1.5</v>
      </c>
      <c r="BY1" s="9" cm="1">
        <f t="array" ref="BY1">INDEX(ZDROJ!$G$4:$I$8,_xlfn.XMATCH(kubbATPmodel!BY3,ZDROJ!$F$4:$F$8),_xlfn.XMATCH(kubbATPmodel!BY7,ZDROJ!$G$3:$I$3))</f>
        <v>1.5</v>
      </c>
      <c r="BZ1" s="9" cm="1">
        <f t="array" ref="BZ1">INDEX(ZDROJ!$G$4:$I$8,_xlfn.XMATCH(kubbATPmodel!BZ3,ZDROJ!$F$4:$F$8),_xlfn.XMATCH(kubbATPmodel!BZ7,ZDROJ!$G$3:$I$3))</f>
        <v>1.5</v>
      </c>
      <c r="CA1" s="9" cm="1">
        <f t="array" ref="CA1">INDEX(ZDROJ!$G$4:$I$8,_xlfn.XMATCH(kubbATPmodel!CA3,ZDROJ!$F$4:$F$8),_xlfn.XMATCH(kubbATPmodel!CA7,ZDROJ!$G$3:$I$3))</f>
        <v>1.5</v>
      </c>
      <c r="CB1" s="9" cm="1">
        <f t="array" ref="CB1">INDEX(ZDROJ!$G$4:$I$8,_xlfn.XMATCH(kubbATPmodel!CB3,ZDROJ!$F$4:$F$8),_xlfn.XMATCH(kubbATPmodel!CB7,ZDROJ!$G$3:$I$3))</f>
        <v>1.5</v>
      </c>
      <c r="CC1" s="9" cm="1">
        <f t="array" ref="CC1">INDEX(ZDROJ!$G$4:$I$8,_xlfn.XMATCH(kubbATPmodel!CC3,ZDROJ!$F$4:$F$8),_xlfn.XMATCH(kubbATPmodel!CC7,ZDROJ!$G$3:$I$3))</f>
        <v>1.5</v>
      </c>
      <c r="CD1" s="9" cm="1">
        <f t="array" ref="CD1">INDEX(ZDROJ!$G$4:$I$8,_xlfn.XMATCH(kubbATPmodel!CD3,ZDROJ!$F$4:$F$8),_xlfn.XMATCH(kubbATPmodel!CD7,ZDROJ!$G$3:$I$3))</f>
        <v>1.5</v>
      </c>
      <c r="CE1" s="9" cm="1">
        <f t="array" ref="CE1">INDEX(ZDROJ!$G$4:$I$8,_xlfn.XMATCH(kubbATPmodel!CE3,ZDROJ!$F$4:$F$8),_xlfn.XMATCH(kubbATPmodel!CE7,ZDROJ!$G$3:$I$3))</f>
        <v>1.5</v>
      </c>
      <c r="CF1" s="9" cm="1">
        <f t="array" ref="CF1">INDEX(ZDROJ!$G$4:$I$8,_xlfn.XMATCH(kubbATPmodel!CF3,ZDROJ!$F$4:$F$8),_xlfn.XMATCH(kubbATPmodel!CF7,ZDROJ!$G$3:$I$3))</f>
        <v>1.5</v>
      </c>
      <c r="CG1" s="9" cm="1">
        <f t="array" ref="CG1">INDEX(ZDROJ!$G$4:$I$8,_xlfn.XMATCH(kubbATPmodel!CG3,ZDROJ!$F$4:$F$8),_xlfn.XMATCH(kubbATPmodel!CG7,ZDROJ!$G$3:$I$3))</f>
        <v>1.5</v>
      </c>
      <c r="CH1" s="9" cm="1">
        <f t="array" ref="CH1">INDEX(ZDROJ!$G$4:$I$8,_xlfn.XMATCH(kubbATPmodel!CH3,ZDROJ!$F$4:$F$8),_xlfn.XMATCH(kubbATPmodel!CH7,ZDROJ!$G$3:$I$3))</f>
        <v>1.5</v>
      </c>
      <c r="CI1" s="9" cm="1">
        <f t="array" ref="CI1">INDEX(ZDROJ!$G$4:$I$8,_xlfn.XMATCH(kubbATPmodel!CI3,ZDROJ!$F$4:$F$8),_xlfn.XMATCH(kubbATPmodel!CI7,ZDROJ!$G$3:$I$3))</f>
        <v>1.5</v>
      </c>
      <c r="CJ1" s="9" cm="1">
        <f t="array" ref="CJ1">INDEX(ZDROJ!$G$4:$I$8,_xlfn.XMATCH(kubbATPmodel!CJ3,ZDROJ!$F$4:$F$8),_xlfn.XMATCH(kubbATPmodel!CJ7,ZDROJ!$G$3:$I$3))</f>
        <v>1.5</v>
      </c>
      <c r="CK1" s="9" cm="1">
        <f t="array" ref="CK1">INDEX(ZDROJ!$G$4:$I$8,_xlfn.XMATCH(kubbATPmodel!CK3,ZDROJ!$F$4:$F$8),_xlfn.XMATCH(kubbATPmodel!CK7,ZDROJ!$G$3:$I$3))</f>
        <v>1.5</v>
      </c>
      <c r="CL1" s="9" cm="1">
        <f t="array" ref="CL1">INDEX(ZDROJ!$G$4:$I$8,_xlfn.XMATCH(kubbATPmodel!CL3,ZDROJ!$F$4:$F$8),_xlfn.XMATCH(kubbATPmodel!CL7,ZDROJ!$G$3:$I$3))</f>
        <v>1.5</v>
      </c>
      <c r="CM1" s="9" cm="1">
        <f t="array" ref="CM1">INDEX(ZDROJ!$G$4:$I$8,_xlfn.XMATCH(kubbATPmodel!CM3,ZDROJ!$F$4:$F$8),_xlfn.XMATCH(kubbATPmodel!CM7,ZDROJ!$G$3:$I$3))</f>
        <v>1.2</v>
      </c>
      <c r="CN1" s="9" cm="1">
        <f t="array" ref="CN1">INDEX(ZDROJ!$G$4:$I$8,_xlfn.XMATCH(kubbATPmodel!CN3,ZDROJ!$F$4:$F$8),_xlfn.XMATCH(kubbATPmodel!CN7,ZDROJ!$G$3:$I$3))</f>
        <v>1.2</v>
      </c>
      <c r="CO1" s="9" cm="1">
        <f t="array" ref="CO1">INDEX(ZDROJ!$G$4:$I$8,_xlfn.XMATCH(kubbATPmodel!CO3,ZDROJ!$F$4:$F$8),_xlfn.XMATCH(kubbATPmodel!CO7,ZDROJ!$G$3:$I$3))</f>
        <v>1.2</v>
      </c>
      <c r="CP1" s="9" cm="1">
        <f t="array" ref="CP1">INDEX(ZDROJ!$G$4:$I$8,_xlfn.XMATCH(kubbATPmodel!CP3,ZDROJ!$F$4:$F$8),_xlfn.XMATCH(kubbATPmodel!CP7,ZDROJ!$G$3:$I$3))</f>
        <v>1.2</v>
      </c>
      <c r="CQ1" s="9" cm="1">
        <f t="array" ref="CQ1">INDEX(ZDROJ!$G$4:$I$8,_xlfn.XMATCH(kubbATPmodel!CQ3,ZDROJ!$F$4:$F$8),_xlfn.XMATCH(kubbATPmodel!CQ7,ZDROJ!$G$3:$I$3))</f>
        <v>1.2</v>
      </c>
      <c r="CR1" s="9" cm="1">
        <f t="array" ref="CR1">INDEX(ZDROJ!$G$4:$I$8,_xlfn.XMATCH(kubbATPmodel!CR3,ZDROJ!$F$4:$F$8),_xlfn.XMATCH(kubbATPmodel!CR7,ZDROJ!$G$3:$I$3))</f>
        <v>1.2</v>
      </c>
      <c r="CS1" s="9" cm="1">
        <f t="array" ref="CS1">INDEX(ZDROJ!$G$4:$I$8,_xlfn.XMATCH(kubbATPmodel!CS3,ZDROJ!$F$4:$F$8),_xlfn.XMATCH(kubbATPmodel!CS7,ZDROJ!$G$3:$I$3))</f>
        <v>1.2</v>
      </c>
      <c r="CT1" s="9" cm="1">
        <f t="array" ref="CT1">INDEX(ZDROJ!$G$4:$I$8,_xlfn.XMATCH(kubbATPmodel!CT3,ZDROJ!$F$4:$F$8),_xlfn.XMATCH(kubbATPmodel!CT7,ZDROJ!$G$3:$I$3))</f>
        <v>1.2</v>
      </c>
      <c r="CU1" s="9" cm="1">
        <f t="array" ref="CU1">INDEX(ZDROJ!$G$4:$I$8,_xlfn.XMATCH(kubbATPmodel!CU3,ZDROJ!$F$4:$F$8),_xlfn.XMATCH(kubbATPmodel!CU7,ZDROJ!$G$3:$I$3))</f>
        <v>1.2</v>
      </c>
      <c r="CV1" s="9" cm="1">
        <f t="array" ref="CV1">INDEX(ZDROJ!$G$4:$I$8,_xlfn.XMATCH(kubbATPmodel!CV3,ZDROJ!$F$4:$F$8),_xlfn.XMATCH(kubbATPmodel!CV7,ZDROJ!$G$3:$I$3))</f>
        <v>1.2</v>
      </c>
      <c r="CW1" s="9" cm="1">
        <f t="array" ref="CW1">INDEX(ZDROJ!$G$4:$I$8,_xlfn.XMATCH(kubbATPmodel!CW3,ZDROJ!$F$4:$F$8),_xlfn.XMATCH(kubbATPmodel!CW7,ZDROJ!$G$3:$I$3))</f>
        <v>1.2</v>
      </c>
      <c r="CX1" s="9" cm="1">
        <f t="array" ref="CX1">INDEX(ZDROJ!$G$4:$I$8,_xlfn.XMATCH(kubbATPmodel!CX3,ZDROJ!$F$4:$F$8),_xlfn.XMATCH(kubbATPmodel!CX7,ZDROJ!$G$3:$I$3))</f>
        <v>1.2</v>
      </c>
      <c r="CY1" s="9" cm="1">
        <f t="array" ref="CY1">INDEX(ZDROJ!$G$4:$I$8,_xlfn.XMATCH(kubbATPmodel!CY3,ZDROJ!$F$4:$F$8),_xlfn.XMATCH(kubbATPmodel!CY7,ZDROJ!$G$3:$I$3))</f>
        <v>1.2</v>
      </c>
      <c r="CZ1" s="9" cm="1">
        <f t="array" ref="CZ1">INDEX(ZDROJ!$G$4:$I$8,_xlfn.XMATCH(kubbATPmodel!CZ3,ZDROJ!$F$4:$F$8),_xlfn.XMATCH(kubbATPmodel!CZ7,ZDROJ!$G$3:$I$3))</f>
        <v>1.2</v>
      </c>
      <c r="DA1" s="9" cm="1">
        <f t="array" ref="DA1">INDEX(ZDROJ!$G$4:$I$8,_xlfn.XMATCH(kubbATPmodel!DA3,ZDROJ!$F$4:$F$8),_xlfn.XMATCH(kubbATPmodel!DA7,ZDROJ!$G$3:$I$3))</f>
        <v>1.2</v>
      </c>
      <c r="DB1" s="9" cm="1">
        <f t="array" ref="DB1">INDEX(ZDROJ!$G$4:$I$8,_xlfn.XMATCH(kubbATPmodel!DB3,ZDROJ!$F$4:$F$8),_xlfn.XMATCH(kubbATPmodel!DB7,ZDROJ!$G$3:$I$3))</f>
        <v>1.2</v>
      </c>
      <c r="DC1" s="9" cm="1">
        <f t="array" ref="DC1">INDEX(ZDROJ!$G$4:$I$8,_xlfn.XMATCH(kubbATPmodel!DC3,ZDROJ!$F$4:$F$8),_xlfn.XMATCH(kubbATPmodel!DC7,ZDROJ!$G$3:$I$3))</f>
        <v>1.2</v>
      </c>
      <c r="DD1" s="9" cm="1">
        <f t="array" ref="DD1">INDEX(ZDROJ!$G$4:$I$8,_xlfn.XMATCH(kubbATPmodel!DD3,ZDROJ!$F$4:$F$8),_xlfn.XMATCH(kubbATPmodel!DD7,ZDROJ!$G$3:$I$3))</f>
        <v>1</v>
      </c>
      <c r="DE1" s="9" cm="1">
        <f t="array" ref="DE1">INDEX(ZDROJ!$G$4:$I$8,_xlfn.XMATCH(kubbATPmodel!DE3,ZDROJ!$F$4:$F$8),_xlfn.XMATCH(kubbATPmodel!DE7,ZDROJ!$G$3:$I$3))</f>
        <v>1</v>
      </c>
      <c r="DF1" s="9" cm="1">
        <f t="array" ref="DF1">INDEX(ZDROJ!$G$4:$I$8,_xlfn.XMATCH(kubbATPmodel!DF3,ZDROJ!$F$4:$F$8),_xlfn.XMATCH(kubbATPmodel!DF7,ZDROJ!$G$3:$I$3))</f>
        <v>1</v>
      </c>
      <c r="DG1" s="9" cm="1">
        <f t="array" ref="DG1">INDEX(ZDROJ!$G$4:$I$8,_xlfn.XMATCH(kubbATPmodel!DG3,ZDROJ!$F$4:$F$8),_xlfn.XMATCH(kubbATPmodel!DG7,ZDROJ!$G$3:$I$3))</f>
        <v>1</v>
      </c>
      <c r="DH1" s="9" cm="1">
        <f t="array" ref="DH1">INDEX(ZDROJ!$G$4:$I$8,_xlfn.XMATCH(kubbATPmodel!DH3,ZDROJ!$F$4:$F$8),_xlfn.XMATCH(kubbATPmodel!DH7,ZDROJ!$G$3:$I$3))</f>
        <v>1</v>
      </c>
      <c r="DI1" s="9" cm="1">
        <f t="array" ref="DI1">INDEX(ZDROJ!$G$4:$I$8,_xlfn.XMATCH(kubbATPmodel!DI3,ZDROJ!$F$4:$F$8),_xlfn.XMATCH(kubbATPmodel!DI7,ZDROJ!$G$3:$I$3))</f>
        <v>1</v>
      </c>
      <c r="DJ1" s="9" cm="1">
        <f t="array" ref="DJ1">INDEX(ZDROJ!$G$4:$I$8,_xlfn.XMATCH(kubbATPmodel!DJ3,ZDROJ!$F$4:$F$8),_xlfn.XMATCH(kubbATPmodel!DJ7,ZDROJ!$G$3:$I$3))</f>
        <v>1</v>
      </c>
      <c r="DK1" s="9" cm="1">
        <f t="array" ref="DK1">INDEX(ZDROJ!$G$4:$I$8,_xlfn.XMATCH(kubbATPmodel!DK3,ZDROJ!$F$4:$F$8),_xlfn.XMATCH(kubbATPmodel!DK7,ZDROJ!$G$3:$I$3))</f>
        <v>1</v>
      </c>
      <c r="DL1" s="9" cm="1">
        <f t="array" ref="DL1">INDEX(ZDROJ!$G$4:$I$8,_xlfn.XMATCH(kubbATPmodel!DL3,ZDROJ!$F$4:$F$8),_xlfn.XMATCH(kubbATPmodel!DL7,ZDROJ!$G$3:$I$3))</f>
        <v>1</v>
      </c>
      <c r="DM1" s="9" cm="1">
        <f t="array" ref="DM1">INDEX(ZDROJ!$G$4:$I$8,_xlfn.XMATCH(kubbATPmodel!DM3,ZDROJ!$F$4:$F$8),_xlfn.XMATCH(kubbATPmodel!DM7,ZDROJ!$G$3:$I$3))</f>
        <v>1</v>
      </c>
      <c r="DN1" s="9" cm="1">
        <f t="array" ref="DN1">INDEX(ZDROJ!$G$4:$I$8,_xlfn.XMATCH(kubbATPmodel!DN3,ZDROJ!$F$4:$F$8),_xlfn.XMATCH(kubbATPmodel!DN7,ZDROJ!$G$3:$I$3))</f>
        <v>1</v>
      </c>
      <c r="DO1" s="9" cm="1">
        <f t="array" ref="DO1">INDEX(ZDROJ!$G$4:$I$8,_xlfn.XMATCH(kubbATPmodel!DO3,ZDROJ!$F$4:$F$8),_xlfn.XMATCH(kubbATPmodel!DO7,ZDROJ!$G$3:$I$3))</f>
        <v>1</v>
      </c>
      <c r="DP1" s="9" cm="1">
        <f t="array" ref="DP1">INDEX(ZDROJ!$G$4:$I$8,_xlfn.XMATCH(kubbATPmodel!DP3,ZDROJ!$F$4:$F$8),_xlfn.XMATCH(kubbATPmodel!DP7,ZDROJ!$G$3:$I$3))</f>
        <v>1</v>
      </c>
      <c r="DQ1" s="9" cm="1">
        <f t="array" ref="DQ1">INDEX(ZDROJ!$G$4:$I$8,_xlfn.XMATCH(kubbATPmodel!DQ3,ZDROJ!$F$4:$F$8),_xlfn.XMATCH(kubbATPmodel!DQ7,ZDROJ!$G$3:$I$3))</f>
        <v>1</v>
      </c>
      <c r="DR1" s="9" cm="1">
        <f t="array" ref="DR1">INDEX(ZDROJ!$G$4:$I$8,_xlfn.XMATCH(kubbATPmodel!DR3,ZDROJ!$F$4:$F$8),_xlfn.XMATCH(kubbATPmodel!DR7,ZDROJ!$G$3:$I$3))</f>
        <v>1</v>
      </c>
      <c r="DS1" s="9" cm="1">
        <f t="array" ref="DS1">INDEX(ZDROJ!$G$4:$I$8,_xlfn.XMATCH(kubbATPmodel!DS3,ZDROJ!$F$4:$F$8),_xlfn.XMATCH(kubbATPmodel!DS7,ZDROJ!$G$3:$I$3))</f>
        <v>1</v>
      </c>
      <c r="DT1" s="9" cm="1">
        <f t="array" ref="DT1">INDEX(ZDROJ!$G$4:$I$8,_xlfn.XMATCH(kubbATPmodel!DT3,ZDROJ!$F$4:$F$8),_xlfn.XMATCH(kubbATPmodel!DT7,ZDROJ!$G$3:$I$3))</f>
        <v>0.8</v>
      </c>
      <c r="DU1" s="9" cm="1">
        <f t="array" ref="DU1">INDEX(ZDROJ!$G$4:$I$8,_xlfn.XMATCH(kubbATPmodel!DU3,ZDROJ!$F$4:$F$8),_xlfn.XMATCH(kubbATPmodel!DU7,ZDROJ!$G$3:$I$3))</f>
        <v>0.8</v>
      </c>
      <c r="DV1" s="9" cm="1">
        <f t="array" ref="DV1">INDEX(ZDROJ!$G$4:$I$8,_xlfn.XMATCH(kubbATPmodel!DV3,ZDROJ!$F$4:$F$8),_xlfn.XMATCH(kubbATPmodel!DV7,ZDROJ!$G$3:$I$3))</f>
        <v>0.8</v>
      </c>
      <c r="DW1" s="9" cm="1">
        <f t="array" ref="DW1">INDEX(ZDROJ!$G$4:$I$8,_xlfn.XMATCH(kubbATPmodel!DW3,ZDROJ!$F$4:$F$8),_xlfn.XMATCH(kubbATPmodel!DW7,ZDROJ!$G$3:$I$3))</f>
        <v>0.8</v>
      </c>
      <c r="DX1" s="9" cm="1">
        <f t="array" ref="DX1">INDEX(ZDROJ!$G$4:$I$8,_xlfn.XMATCH(kubbATPmodel!DX3,ZDROJ!$F$4:$F$8),_xlfn.XMATCH(kubbATPmodel!DX7,ZDROJ!$G$3:$I$3))</f>
        <v>0.8</v>
      </c>
      <c r="DY1" s="9" cm="1">
        <f t="array" ref="DY1">INDEX(ZDROJ!$G$4:$I$8,_xlfn.XMATCH(kubbATPmodel!DY3,ZDROJ!$F$4:$F$8),_xlfn.XMATCH(kubbATPmodel!DY7,ZDROJ!$G$3:$I$3))</f>
        <v>0.8</v>
      </c>
      <c r="DZ1" s="9" cm="1">
        <f t="array" ref="DZ1">INDEX(ZDROJ!$G$4:$I$8,_xlfn.XMATCH(kubbATPmodel!DZ3,ZDROJ!$F$4:$F$8),_xlfn.XMATCH(kubbATPmodel!DZ7,ZDROJ!$G$3:$I$3))</f>
        <v>0.8</v>
      </c>
      <c r="EA1" s="9" cm="1">
        <f t="array" ref="EA1">INDEX(ZDROJ!$G$4:$I$8,_xlfn.XMATCH(kubbATPmodel!EA3,ZDROJ!$F$4:$F$8),_xlfn.XMATCH(kubbATPmodel!EA7,ZDROJ!$G$3:$I$3))</f>
        <v>0.8</v>
      </c>
      <c r="EB1" s="9" cm="1">
        <f t="array" ref="EB1">INDEX(ZDROJ!$G$4:$I$8,_xlfn.XMATCH(kubbATPmodel!EB3,ZDROJ!$F$4:$F$8),_xlfn.XMATCH(kubbATPmodel!EB7,ZDROJ!$G$3:$I$3))</f>
        <v>0.8</v>
      </c>
      <c r="EC1" s="9" cm="1">
        <f t="array" ref="EC1">INDEX(ZDROJ!$G$4:$I$8,_xlfn.XMATCH(kubbATPmodel!EC3,ZDROJ!$F$4:$F$8),_xlfn.XMATCH(kubbATPmodel!EC7,ZDROJ!$G$3:$I$3))</f>
        <v>0.8</v>
      </c>
      <c r="ED1" s="9" cm="1">
        <f t="array" ref="ED1">INDEX(ZDROJ!$G$4:$I$8,_xlfn.XMATCH(kubbATPmodel!ED3,ZDROJ!$F$4:$F$8),_xlfn.XMATCH(kubbATPmodel!ED7,ZDROJ!$G$3:$I$3))</f>
        <v>0.8</v>
      </c>
      <c r="EE1" s="9" cm="1">
        <f t="array" ref="EE1">INDEX(ZDROJ!$G$4:$I$8,_xlfn.XMATCH(kubbATPmodel!EE3,ZDROJ!$F$4:$F$8),_xlfn.XMATCH(kubbATPmodel!EE7,ZDROJ!$G$3:$I$3))</f>
        <v>0.8</v>
      </c>
      <c r="EF1" s="9" cm="1">
        <f t="array" ref="EF1">INDEX(ZDROJ!$G$4:$I$8,_xlfn.XMATCH(kubbATPmodel!EF3,ZDROJ!$F$4:$F$8),_xlfn.XMATCH(kubbATPmodel!EF7,ZDROJ!$G$3:$I$3))</f>
        <v>0.8</v>
      </c>
      <c r="EG1" s="9" cm="1">
        <f t="array" ref="EG1">INDEX(ZDROJ!$G$4:$I$8,_xlfn.XMATCH(kubbATPmodel!EG3,ZDROJ!$F$4:$F$8),_xlfn.XMATCH(kubbATPmodel!EG7,ZDROJ!$G$3:$I$3))</f>
        <v>0.8</v>
      </c>
      <c r="EH1" s="9" cm="1">
        <f t="array" ref="EH1">INDEX(ZDROJ!$G$4:$I$8,_xlfn.XMATCH(kubbATPmodel!EH3,ZDROJ!$F$4:$F$8),_xlfn.XMATCH(kubbATPmodel!EH7,ZDROJ!$G$3:$I$3))</f>
        <v>0.8</v>
      </c>
      <c r="EI1" s="9" cm="1">
        <f t="array" ref="EI1">INDEX(ZDROJ!$G$4:$I$8,_xlfn.XMATCH(kubbATPmodel!EI3,ZDROJ!$F$4:$F$8),_xlfn.XMATCH(kubbATPmodel!EI7,ZDROJ!$G$3:$I$3))</f>
        <v>0.8</v>
      </c>
      <c r="EJ1" s="9" cm="1">
        <f t="array" ref="EJ1">INDEX(ZDROJ!$G$4:$I$8,_xlfn.XMATCH(kubbATPmodel!EJ3,ZDROJ!$F$4:$F$8),_xlfn.XMATCH(kubbATPmodel!EJ7,ZDROJ!$G$3:$I$3))</f>
        <v>0.8</v>
      </c>
      <c r="EK1" s="9" cm="1">
        <f t="array" ref="EK1">INDEX(ZDROJ!$G$4:$I$8,_xlfn.XMATCH(kubbATPmodel!EK3,ZDROJ!$F$4:$F$8),_xlfn.XMATCH(kubbATPmodel!EK7,ZDROJ!$G$3:$I$3))</f>
        <v>0.8</v>
      </c>
      <c r="EL1" s="9" cm="1">
        <f t="array" ref="EL1">INDEX(ZDROJ!$G$4:$I$8,_xlfn.XMATCH(kubbATPmodel!EL3,ZDROJ!$F$4:$F$8),_xlfn.XMATCH(kubbATPmodel!EL7,ZDROJ!$G$3:$I$3))</f>
        <v>0.8</v>
      </c>
      <c r="EM1" s="9" cm="1">
        <f t="array" ref="EM1">INDEX(ZDROJ!$G$4:$I$8,_xlfn.XMATCH(kubbATPmodel!EM3,ZDROJ!$F$4:$F$8),_xlfn.XMATCH(kubbATPmodel!EM7,ZDROJ!$G$3:$I$3))</f>
        <v>0.8</v>
      </c>
      <c r="EN1" s="9" cm="1">
        <f t="array" ref="EN1">INDEX(ZDROJ!$G$4:$I$8,_xlfn.XMATCH(kubbATPmodel!EN3,ZDROJ!$F$4:$F$8),_xlfn.XMATCH(kubbATPmodel!EN7,ZDROJ!$G$3:$I$3))</f>
        <v>0.8</v>
      </c>
      <c r="EO1" s="9" cm="1">
        <f t="array" ref="EO1">INDEX(ZDROJ!$G$4:$I$8,_xlfn.XMATCH(kubbATPmodel!EO3,ZDROJ!$F$4:$F$8),_xlfn.XMATCH(kubbATPmodel!EO7,ZDROJ!$G$3:$I$3))</f>
        <v>0.8</v>
      </c>
      <c r="EP1" s="9" cm="1">
        <f t="array" ref="EP1">INDEX(ZDROJ!$G$4:$I$8,_xlfn.XMATCH(kubbATPmodel!EP3,ZDROJ!$F$4:$F$8),_xlfn.XMATCH(kubbATPmodel!EP7,ZDROJ!$G$3:$I$3))</f>
        <v>0.8</v>
      </c>
      <c r="EQ1" s="9" cm="1">
        <f t="array" ref="EQ1">INDEX(ZDROJ!$G$4:$I$8,_xlfn.XMATCH(kubbATPmodel!EQ3,ZDROJ!$F$4:$F$8),_xlfn.XMATCH(kubbATPmodel!EQ7,ZDROJ!$G$3:$I$3))</f>
        <v>0.8</v>
      </c>
      <c r="ER1" s="9" cm="1">
        <f t="array" ref="ER1">INDEX(ZDROJ!$G$4:$I$8,_xlfn.XMATCH(kubbATPmodel!ER3,ZDROJ!$F$4:$F$8),_xlfn.XMATCH(kubbATPmodel!ER7,ZDROJ!$G$3:$I$3))</f>
        <v>0.8</v>
      </c>
      <c r="ES1" s="9" cm="1">
        <f t="array" ref="ES1">INDEX(ZDROJ!$G$4:$I$8,_xlfn.XMATCH(kubbATPmodel!ES3,ZDROJ!$F$4:$F$8),_xlfn.XMATCH(kubbATPmodel!ES7,ZDROJ!$G$3:$I$3))</f>
        <v>0.7</v>
      </c>
      <c r="ET1" s="9" cm="1">
        <f t="array" ref="ET1">INDEX(ZDROJ!$G$4:$I$8,_xlfn.XMATCH(kubbATPmodel!ET3,ZDROJ!$F$4:$F$8),_xlfn.XMATCH(kubbATPmodel!ET7,ZDROJ!$G$3:$I$3))</f>
        <v>0.7</v>
      </c>
      <c r="EU1" s="9" cm="1">
        <f t="array" ref="EU1">INDEX(ZDROJ!$G$4:$I$8,_xlfn.XMATCH(kubbATPmodel!EU3,ZDROJ!$F$4:$F$8),_xlfn.XMATCH(kubbATPmodel!EU7,ZDROJ!$G$3:$I$3))</f>
        <v>0.7</v>
      </c>
      <c r="EV1" s="9" cm="1">
        <f t="array" ref="EV1">INDEX(ZDROJ!$G$4:$I$8,_xlfn.XMATCH(kubbATPmodel!EV3,ZDROJ!$F$4:$F$8),_xlfn.XMATCH(kubbATPmodel!EV7,ZDROJ!$G$3:$I$3))</f>
        <v>0.7</v>
      </c>
      <c r="EW1" s="9" cm="1">
        <f t="array" ref="EW1">INDEX(ZDROJ!$G$4:$I$8,_xlfn.XMATCH(kubbATPmodel!EW3,ZDROJ!$F$4:$F$8),_xlfn.XMATCH(kubbATPmodel!EW7,ZDROJ!$G$3:$I$3))</f>
        <v>0.7</v>
      </c>
      <c r="EX1" s="9" cm="1">
        <f t="array" ref="EX1">INDEX(ZDROJ!$G$4:$I$8,_xlfn.XMATCH(kubbATPmodel!EX3,ZDROJ!$F$4:$F$8),_xlfn.XMATCH(kubbATPmodel!EX7,ZDROJ!$G$3:$I$3))</f>
        <v>0.7</v>
      </c>
      <c r="EY1" s="9" cm="1">
        <f t="array" ref="EY1">INDEX(ZDROJ!$G$4:$I$8,_xlfn.XMATCH(kubbATPmodel!EY3,ZDROJ!$F$4:$F$8),_xlfn.XMATCH(kubbATPmodel!EY7,ZDROJ!$G$3:$I$3))</f>
        <v>0.7</v>
      </c>
      <c r="EZ1" s="9" cm="1">
        <f t="array" ref="EZ1">INDEX(ZDROJ!$G$4:$I$8,_xlfn.XMATCH(kubbATPmodel!EZ3,ZDROJ!$F$4:$F$8),_xlfn.XMATCH(kubbATPmodel!EZ7,ZDROJ!$G$3:$I$3))</f>
        <v>0.7</v>
      </c>
      <c r="FA1" s="9" cm="1">
        <f t="array" ref="FA1">INDEX(ZDROJ!$G$4:$I$8,_xlfn.XMATCH(kubbATPmodel!FA3,ZDROJ!$F$4:$F$8),_xlfn.XMATCH(kubbATPmodel!FA7,ZDROJ!$G$3:$I$3))</f>
        <v>0.7</v>
      </c>
      <c r="FB1" s="9" cm="1">
        <f t="array" ref="FB1">INDEX(ZDROJ!$G$4:$I$8,_xlfn.XMATCH(kubbATPmodel!FB3,ZDROJ!$F$4:$F$8),_xlfn.XMATCH(kubbATPmodel!FB7,ZDROJ!$G$3:$I$3))</f>
        <v>0.7</v>
      </c>
      <c r="FC1" s="9" cm="1">
        <f t="array" ref="FC1">INDEX(ZDROJ!$G$4:$I$8,_xlfn.XMATCH(kubbATPmodel!FC3,ZDROJ!$F$4:$F$8),_xlfn.XMATCH(kubbATPmodel!FC7,ZDROJ!$G$3:$I$3))</f>
        <v>0.7</v>
      </c>
      <c r="FD1" s="9" cm="1">
        <f t="array" ref="FD1">INDEX(ZDROJ!$G$4:$I$8,_xlfn.XMATCH(kubbATPmodel!FD3,ZDROJ!$F$4:$F$8),_xlfn.XMATCH(kubbATPmodel!FD7,ZDROJ!$G$3:$I$3))</f>
        <v>0.7</v>
      </c>
      <c r="FE1" s="9" cm="1">
        <f t="array" ref="FE1">INDEX(ZDROJ!$G$4:$I$8,_xlfn.XMATCH(kubbATPmodel!FE3,ZDROJ!$F$4:$F$8),_xlfn.XMATCH(kubbATPmodel!FE7,ZDROJ!$G$3:$I$3))</f>
        <v>0.7</v>
      </c>
      <c r="FF1" s="9" cm="1">
        <f t="array" ref="FF1">INDEX(ZDROJ!$G$4:$I$8,_xlfn.XMATCH(kubbATPmodel!FF3,ZDROJ!$F$4:$F$8),_xlfn.XMATCH(kubbATPmodel!FF7,ZDROJ!$G$3:$I$3))</f>
        <v>0.7</v>
      </c>
      <c r="FG1" s="9" cm="1">
        <f t="array" ref="FG1">INDEX(ZDROJ!$G$4:$I$8,_xlfn.XMATCH(kubbATPmodel!FG3,ZDROJ!$F$4:$F$8),_xlfn.XMATCH(kubbATPmodel!FG7,ZDROJ!$G$3:$I$3))</f>
        <v>0.7</v>
      </c>
      <c r="FH1" s="9" cm="1">
        <f t="array" ref="FH1">INDEX(ZDROJ!$G$4:$I$8,_xlfn.XMATCH(kubbATPmodel!FH3,ZDROJ!$F$4:$F$8),_xlfn.XMATCH(kubbATPmodel!FH7,ZDROJ!$G$3:$I$3))</f>
        <v>0.7</v>
      </c>
      <c r="FI1" s="9" cm="1">
        <f t="array" ref="FI1">INDEX(ZDROJ!$G$4:$I$8,_xlfn.XMATCH(kubbATPmodel!FI3,ZDROJ!$F$4:$F$8),_xlfn.XMATCH(kubbATPmodel!FI7,ZDROJ!$G$3:$I$3))</f>
        <v>0.5</v>
      </c>
      <c r="FJ1" s="9" cm="1">
        <f t="array" ref="FJ1">INDEX(ZDROJ!$G$4:$I$8,_xlfn.XMATCH(kubbATPmodel!FJ3,ZDROJ!$F$4:$F$8),_xlfn.XMATCH(kubbATPmodel!FJ7,ZDROJ!$G$3:$I$3))</f>
        <v>0.5</v>
      </c>
      <c r="FK1" s="9" cm="1">
        <f t="array" ref="FK1">INDEX(ZDROJ!$G$4:$I$8,_xlfn.XMATCH(kubbATPmodel!FK3,ZDROJ!$F$4:$F$8),_xlfn.XMATCH(kubbATPmodel!FK7,ZDROJ!$G$3:$I$3))</f>
        <v>0.5</v>
      </c>
      <c r="FL1" s="9" cm="1">
        <f t="array" ref="FL1">INDEX(ZDROJ!$G$4:$I$8,_xlfn.XMATCH(kubbATPmodel!FL3,ZDROJ!$F$4:$F$8),_xlfn.XMATCH(kubbATPmodel!FL7,ZDROJ!$G$3:$I$3))</f>
        <v>0.5</v>
      </c>
      <c r="FM1" s="9" cm="1">
        <f t="array" ref="FM1">INDEX(ZDROJ!$G$4:$I$8,_xlfn.XMATCH(kubbATPmodel!FM3,ZDROJ!$F$4:$F$8),_xlfn.XMATCH(kubbATPmodel!FM7,ZDROJ!$G$3:$I$3))</f>
        <v>0.5</v>
      </c>
      <c r="FN1" s="9" cm="1">
        <f t="array" ref="FN1">INDEX(ZDROJ!$G$4:$I$8,_xlfn.XMATCH(kubbATPmodel!FN3,ZDROJ!$F$4:$F$8),_xlfn.XMATCH(kubbATPmodel!FN7,ZDROJ!$G$3:$I$3))</f>
        <v>0.5</v>
      </c>
      <c r="FO1" s="9" cm="1">
        <f t="array" ref="FO1">INDEX(ZDROJ!$G$4:$I$8,_xlfn.XMATCH(kubbATPmodel!FO3,ZDROJ!$F$4:$F$8),_xlfn.XMATCH(kubbATPmodel!FO7,ZDROJ!$G$3:$I$3))</f>
        <v>0.5</v>
      </c>
      <c r="FP1" s="9" cm="1">
        <f t="array" ref="FP1">INDEX(ZDROJ!$G$4:$I$8,_xlfn.XMATCH(kubbATPmodel!FP3,ZDROJ!$F$4:$F$8),_xlfn.XMATCH(kubbATPmodel!FP7,ZDROJ!$G$3:$I$3))</f>
        <v>0.5</v>
      </c>
      <c r="FQ1" s="9" cm="1">
        <f t="array" ref="FQ1">INDEX(ZDROJ!$G$4:$I$8,_xlfn.XMATCH(kubbATPmodel!FQ3,ZDROJ!$F$4:$F$8),_xlfn.XMATCH(kubbATPmodel!FQ7,ZDROJ!$G$3:$I$3))</f>
        <v>0.4</v>
      </c>
      <c r="FR1" s="9" cm="1">
        <f t="array" ref="FR1">INDEX(ZDROJ!$G$4:$I$8,_xlfn.XMATCH(kubbATPmodel!FR3,ZDROJ!$F$4:$F$8),_xlfn.XMATCH(kubbATPmodel!FR7,ZDROJ!$G$3:$I$3))</f>
        <v>0.4</v>
      </c>
      <c r="FS1" s="9" cm="1">
        <f t="array" ref="FS1">INDEX(ZDROJ!$G$4:$I$8,_xlfn.XMATCH(kubbATPmodel!FS3,ZDROJ!$F$4:$F$8),_xlfn.XMATCH(kubbATPmodel!FS7,ZDROJ!$G$3:$I$3))</f>
        <v>0.4</v>
      </c>
      <c r="FT1" s="9" cm="1">
        <f t="array" ref="FT1">INDEX(ZDROJ!$G$4:$I$8,_xlfn.XMATCH(kubbATPmodel!FT3,ZDROJ!$F$4:$F$8),_xlfn.XMATCH(kubbATPmodel!FT7,ZDROJ!$G$3:$I$3))</f>
        <v>0.4</v>
      </c>
      <c r="FU1" s="9" cm="1">
        <f t="array" ref="FU1">INDEX(ZDROJ!$G$4:$I$8,_xlfn.XMATCH(kubbATPmodel!FU3,ZDROJ!$F$4:$F$8),_xlfn.XMATCH(kubbATPmodel!FU7,ZDROJ!$G$3:$I$3))</f>
        <v>0.4</v>
      </c>
      <c r="FV1" s="9" cm="1">
        <f t="array" ref="FV1">INDEX(ZDROJ!$G$4:$I$8,_xlfn.XMATCH(kubbATPmodel!FV3,ZDROJ!$F$4:$F$8),_xlfn.XMATCH(kubbATPmodel!FV7,ZDROJ!$G$3:$I$3))</f>
        <v>0.4</v>
      </c>
      <c r="FW1" s="9" cm="1">
        <f t="array" ref="FW1">INDEX(ZDROJ!$G$4:$I$8,_xlfn.XMATCH(kubbATPmodel!FW3,ZDROJ!$F$4:$F$8),_xlfn.XMATCH(kubbATPmodel!FW7,ZDROJ!$G$3:$I$3))</f>
        <v>0.4</v>
      </c>
      <c r="FX1" s="9" cm="1">
        <f t="array" ref="FX1">INDEX(ZDROJ!$G$4:$I$8,_xlfn.XMATCH(kubbATPmodel!FX3,ZDROJ!$F$4:$F$8),_xlfn.XMATCH(kubbATPmodel!FX7,ZDROJ!$G$3:$I$3))</f>
        <v>0.4</v>
      </c>
      <c r="FY1" s="9" cm="1">
        <f t="array" ref="FY1">INDEX(ZDROJ!$G$4:$I$8,_xlfn.XMATCH(kubbATPmodel!FY3,ZDROJ!$F$4:$F$8),_xlfn.XMATCH(kubbATPmodel!FY7,ZDROJ!$G$3:$I$3))</f>
        <v>0.4</v>
      </c>
      <c r="FZ1" s="9" cm="1">
        <f t="array" ref="FZ1">INDEX(ZDROJ!$G$4:$I$8,_xlfn.XMATCH(kubbATPmodel!FZ3,ZDROJ!$F$4:$F$8),_xlfn.XMATCH(kubbATPmodel!FZ7,ZDROJ!$G$3:$I$3))</f>
        <v>0.4</v>
      </c>
      <c r="GA1" s="9" cm="1">
        <f t="array" ref="GA1">INDEX(ZDROJ!$G$4:$I$8,_xlfn.XMATCH(kubbATPmodel!GA3,ZDROJ!$F$4:$F$8),_xlfn.XMATCH(kubbATPmodel!GA7,ZDROJ!$G$3:$I$3))</f>
        <v>0.4</v>
      </c>
      <c r="GB1" s="9" cm="1">
        <f t="array" ref="GB1">INDEX(ZDROJ!$G$4:$I$8,_xlfn.XMATCH(kubbATPmodel!GB3,ZDROJ!$F$4:$F$8),_xlfn.XMATCH(kubbATPmodel!GB7,ZDROJ!$G$3:$I$3))</f>
        <v>0.4</v>
      </c>
      <c r="GC1" s="9" cm="1">
        <f t="array" ref="GC1">INDEX(ZDROJ!$G$4:$I$8,_xlfn.XMATCH(kubbATPmodel!GC3,ZDROJ!$F$4:$F$8),_xlfn.XMATCH(kubbATPmodel!GC7,ZDROJ!$G$3:$I$3))</f>
        <v>0.4</v>
      </c>
      <c r="GD1" s="9" cm="1">
        <f t="array" ref="GD1">INDEX(ZDROJ!$G$4:$I$8,_xlfn.XMATCH(kubbATPmodel!GD3,ZDROJ!$F$4:$F$8),_xlfn.XMATCH(kubbATPmodel!GD7,ZDROJ!$G$3:$I$3))</f>
        <v>0.4</v>
      </c>
      <c r="GE1" s="9" cm="1">
        <f t="array" ref="GE1">INDEX(ZDROJ!$G$4:$I$8,_xlfn.XMATCH(kubbATPmodel!GE3,ZDROJ!$F$4:$F$8),_xlfn.XMATCH(kubbATPmodel!GE7,ZDROJ!$G$3:$I$3))</f>
        <v>0.4</v>
      </c>
      <c r="GF1" s="9" cm="1">
        <f t="array" ref="GF1">INDEX(ZDROJ!$G$4:$I$8,_xlfn.XMATCH(kubbATPmodel!GF3,ZDROJ!$F$4:$F$8),_xlfn.XMATCH(kubbATPmodel!GF7,ZDROJ!$G$3:$I$3))</f>
        <v>0.4</v>
      </c>
      <c r="GG1" s="9" cm="1">
        <f t="array" ref="GG1">INDEX(ZDROJ!$G$4:$I$8,_xlfn.XMATCH(kubbATPmodel!GG3,ZDROJ!$F$4:$F$8),_xlfn.XMATCH(kubbATPmodel!GG7,ZDROJ!$G$3:$I$3))</f>
        <v>0.4</v>
      </c>
      <c r="GH1" s="9" cm="1">
        <f t="array" ref="GH1">INDEX(ZDROJ!$G$4:$I$8,_xlfn.XMATCH(kubbATPmodel!GH3,ZDROJ!$F$4:$F$8),_xlfn.XMATCH(kubbATPmodel!GH7,ZDROJ!$G$3:$I$3))</f>
        <v>0.33</v>
      </c>
      <c r="GI1" s="9" cm="1">
        <f t="array" ref="GI1">INDEX(ZDROJ!$G$4:$I$8,_xlfn.XMATCH(kubbATPmodel!GI3,ZDROJ!$F$4:$F$8),_xlfn.XMATCH(kubbATPmodel!GI7,ZDROJ!$G$3:$I$3))</f>
        <v>0.33</v>
      </c>
      <c r="GJ1" s="9" cm="1">
        <f t="array" ref="GJ1">INDEX(ZDROJ!$G$4:$I$8,_xlfn.XMATCH(kubbATPmodel!GJ3,ZDROJ!$F$4:$F$8),_xlfn.XMATCH(kubbATPmodel!GJ7,ZDROJ!$G$3:$I$3))</f>
        <v>0.33</v>
      </c>
      <c r="GK1" s="9" cm="1">
        <f t="array" ref="GK1">INDEX(ZDROJ!$G$4:$I$8,_xlfn.XMATCH(kubbATPmodel!GK3,ZDROJ!$F$4:$F$8),_xlfn.XMATCH(kubbATPmodel!GK7,ZDROJ!$G$3:$I$3))</f>
        <v>0.33</v>
      </c>
      <c r="GL1" s="9" cm="1">
        <f t="array" ref="GL1">INDEX(ZDROJ!$G$4:$I$8,_xlfn.XMATCH(kubbATPmodel!GL3,ZDROJ!$F$4:$F$8),_xlfn.XMATCH(kubbATPmodel!GL7,ZDROJ!$G$3:$I$3))</f>
        <v>0.33</v>
      </c>
      <c r="GM1" s="9" cm="1">
        <f t="array" ref="GM1">INDEX(ZDROJ!$G$4:$I$8,_xlfn.XMATCH(kubbATPmodel!GM3,ZDROJ!$F$4:$F$8),_xlfn.XMATCH(kubbATPmodel!GM7,ZDROJ!$G$3:$I$3))</f>
        <v>0.33</v>
      </c>
      <c r="GN1" s="9" cm="1">
        <f t="array" ref="GN1">INDEX(ZDROJ!$G$4:$I$8,_xlfn.XMATCH(kubbATPmodel!GN3,ZDROJ!$F$4:$F$8),_xlfn.XMATCH(kubbATPmodel!GN7,ZDROJ!$G$3:$I$3))</f>
        <v>0.33</v>
      </c>
      <c r="GO1" s="9" cm="1">
        <f t="array" ref="GO1">INDEX(ZDROJ!$G$4:$I$8,_xlfn.XMATCH(kubbATPmodel!GO3,ZDROJ!$F$4:$F$8),_xlfn.XMATCH(kubbATPmodel!GO7,ZDROJ!$G$3:$I$3))</f>
        <v>0.33</v>
      </c>
      <c r="GP1" s="9" cm="1">
        <f t="array" ref="GP1">INDEX(ZDROJ!$G$4:$I$8,_xlfn.XMATCH(kubbATPmodel!GP3,ZDROJ!$F$4:$F$8),_xlfn.XMATCH(kubbATPmodel!GP7,ZDROJ!$G$3:$I$3))</f>
        <v>0.33</v>
      </c>
      <c r="GQ1" s="9" cm="1">
        <f t="array" ref="GQ1">INDEX(ZDROJ!$G$4:$I$8,_xlfn.XMATCH(kubbATPmodel!GQ3,ZDROJ!$F$4:$F$8),_xlfn.XMATCH(kubbATPmodel!GQ7,ZDROJ!$G$3:$I$3))</f>
        <v>0.33</v>
      </c>
      <c r="GR1" s="9" cm="1">
        <f t="array" ref="GR1">INDEX(ZDROJ!$G$4:$I$8,_xlfn.XMATCH(kubbATPmodel!GR3,ZDROJ!$F$4:$F$8),_xlfn.XMATCH(kubbATPmodel!GR7,ZDROJ!$G$3:$I$3))</f>
        <v>0.33</v>
      </c>
      <c r="GS1" s="9" cm="1">
        <f t="array" ref="GS1">INDEX(ZDROJ!$G$4:$I$8,_xlfn.XMATCH(kubbATPmodel!GS3,ZDROJ!$F$4:$F$8),_xlfn.XMATCH(kubbATPmodel!GS7,ZDROJ!$G$3:$I$3))</f>
        <v>0.33</v>
      </c>
      <c r="GT1" s="9" cm="1">
        <f t="array" ref="GT1">INDEX(ZDROJ!$G$4:$I$8,_xlfn.XMATCH(kubbATPmodel!GT3,ZDROJ!$F$4:$F$8),_xlfn.XMATCH(kubbATPmodel!GT7,ZDROJ!$G$3:$I$3))</f>
        <v>0.33</v>
      </c>
      <c r="GU1" s="9" cm="1">
        <f t="array" ref="GU1">INDEX(ZDROJ!$G$4:$I$8,_xlfn.XMATCH(kubbATPmodel!GU3,ZDROJ!$F$4:$F$8),_xlfn.XMATCH(kubbATPmodel!GU7,ZDROJ!$G$3:$I$3))</f>
        <v>0.33</v>
      </c>
      <c r="GV1" s="9" cm="1">
        <f t="array" ref="GV1">INDEX(ZDROJ!$G$4:$I$8,_xlfn.XMATCH(kubbATPmodel!GV3,ZDROJ!$F$4:$F$8),_xlfn.XMATCH(kubbATPmodel!GV7,ZDROJ!$G$3:$I$3))</f>
        <v>0.33</v>
      </c>
      <c r="GW1" s="9" cm="1">
        <f t="array" ref="GW1">INDEX(ZDROJ!$G$4:$I$8,_xlfn.XMATCH(kubbATPmodel!GW3,ZDROJ!$F$4:$F$8),_xlfn.XMATCH(kubbATPmodel!GW7,ZDROJ!$G$3:$I$3))</f>
        <v>0.33</v>
      </c>
      <c r="GX1" s="9" cm="1">
        <f t="array" ref="GX1">INDEX(ZDROJ!$G$4:$I$8,_xlfn.XMATCH(kubbATPmodel!GX3,ZDROJ!$F$4:$F$8),_xlfn.XMATCH(kubbATPmodel!GX7,ZDROJ!$G$3:$I$3))</f>
        <v>0.2</v>
      </c>
      <c r="GY1" s="9" cm="1">
        <f t="array" ref="GY1">INDEX(ZDROJ!$G$4:$I$8,_xlfn.XMATCH(kubbATPmodel!GY3,ZDROJ!$F$4:$F$8),_xlfn.XMATCH(kubbATPmodel!GY7,ZDROJ!$G$3:$I$3))</f>
        <v>0.2</v>
      </c>
      <c r="GZ1" s="9" cm="1">
        <f t="array" ref="GZ1">INDEX(ZDROJ!$G$4:$I$8,_xlfn.XMATCH(kubbATPmodel!GZ3,ZDROJ!$F$4:$F$8),_xlfn.XMATCH(kubbATPmodel!GZ7,ZDROJ!$G$3:$I$3))</f>
        <v>0.2</v>
      </c>
      <c r="HA1" s="9" cm="1">
        <f t="array" ref="HA1">INDEX(ZDROJ!$G$4:$I$8,_xlfn.XMATCH(kubbATPmodel!HA3,ZDROJ!$F$4:$F$8),_xlfn.XMATCH(kubbATPmodel!HA7,ZDROJ!$G$3:$I$3))</f>
        <v>0.2</v>
      </c>
      <c r="HB1" s="9" cm="1">
        <f t="array" ref="HB1">INDEX(ZDROJ!$G$4:$I$8,_xlfn.XMATCH(kubbATPmodel!HB3,ZDROJ!$F$4:$F$8),_xlfn.XMATCH(kubbATPmodel!HB7,ZDROJ!$G$3:$I$3))</f>
        <v>0.2</v>
      </c>
      <c r="HC1" s="9" cm="1">
        <f t="array" ref="HC1">INDEX(ZDROJ!$G$4:$I$8,_xlfn.XMATCH(kubbATPmodel!HC3,ZDROJ!$F$4:$F$8),_xlfn.XMATCH(kubbATPmodel!HC7,ZDROJ!$G$3:$I$3))</f>
        <v>0.2</v>
      </c>
      <c r="HD1" s="9" cm="1">
        <f t="array" ref="HD1">INDEX(ZDROJ!$G$4:$I$8,_xlfn.XMATCH(kubbATPmodel!HD3,ZDROJ!$F$4:$F$8),_xlfn.XMATCH(kubbATPmodel!HD7,ZDROJ!$G$3:$I$3))</f>
        <v>0.2</v>
      </c>
      <c r="HE1" s="9" cm="1">
        <f t="array" ref="HE1">INDEX(ZDROJ!$G$4:$I$8,_xlfn.XMATCH(kubbATPmodel!HE3,ZDROJ!$F$4:$F$8),_xlfn.XMATCH(kubbATPmodel!HE7,ZDROJ!$G$3:$I$3))</f>
        <v>0.2</v>
      </c>
    </row>
    <row r="2" spans="1:215" s="83" customFormat="1" x14ac:dyDescent="0.25">
      <c r="F2" s="84"/>
      <c r="H2" s="85" t="s">
        <v>5</v>
      </c>
      <c r="I2" s="86">
        <f>_xlfn.XLOOKUP(I3,ZDROJ!$F$4:$F$8,ZDROJ!$E$4:$E$8)</f>
        <v>1</v>
      </c>
      <c r="J2" s="86">
        <f>_xlfn.XLOOKUP(J3,ZDROJ!$F$4:$F$8,ZDROJ!$E$4:$E$8)</f>
        <v>1</v>
      </c>
      <c r="K2" s="86">
        <f>_xlfn.XLOOKUP(K3,ZDROJ!$F$4:$F$8,ZDROJ!$E$4:$E$8)</f>
        <v>1</v>
      </c>
      <c r="L2" s="86">
        <f>_xlfn.XLOOKUP(L3,ZDROJ!$F$4:$F$8,ZDROJ!$E$4:$E$8)</f>
        <v>1</v>
      </c>
      <c r="M2" s="86">
        <f>_xlfn.XLOOKUP(M3,ZDROJ!$F$4:$F$8,ZDROJ!$E$4:$E$8)</f>
        <v>1</v>
      </c>
      <c r="N2" s="86">
        <f>_xlfn.XLOOKUP(N3,ZDROJ!$F$4:$F$8,ZDROJ!$E$4:$E$8)</f>
        <v>1</v>
      </c>
      <c r="O2" s="86">
        <f>_xlfn.XLOOKUP(O3,ZDROJ!$F$4:$F$8,ZDROJ!$E$4:$E$8)</f>
        <v>1</v>
      </c>
      <c r="P2" s="86">
        <f>_xlfn.XLOOKUP(P3,ZDROJ!$F$4:$F$8,ZDROJ!$E$4:$E$8)</f>
        <v>1</v>
      </c>
      <c r="Q2" s="86">
        <f>_xlfn.XLOOKUP(Q3,ZDROJ!$F$4:$F$8,ZDROJ!$E$4:$E$8)</f>
        <v>1</v>
      </c>
      <c r="R2" s="86">
        <f>_xlfn.XLOOKUP(R3,ZDROJ!$F$4:$F$8,ZDROJ!$E$4:$E$8)</f>
        <v>1</v>
      </c>
      <c r="S2" s="86">
        <f>_xlfn.XLOOKUP(S3,ZDROJ!$F$4:$F$8,ZDROJ!$E$4:$E$8)</f>
        <v>1</v>
      </c>
      <c r="T2" s="86">
        <f>_xlfn.XLOOKUP(T3,ZDROJ!$F$4:$F$8,ZDROJ!$E$4:$E$8)</f>
        <v>1</v>
      </c>
      <c r="U2" s="86">
        <f>_xlfn.XLOOKUP(U3,ZDROJ!$F$4:$F$8,ZDROJ!$E$4:$E$8)</f>
        <v>1</v>
      </c>
      <c r="V2" s="86">
        <f>_xlfn.XLOOKUP(V3,ZDROJ!$F$4:$F$8,ZDROJ!$E$4:$E$8)</f>
        <v>1</v>
      </c>
      <c r="W2" s="86">
        <f>_xlfn.XLOOKUP(W3,ZDROJ!$F$4:$F$8,ZDROJ!$E$4:$E$8)</f>
        <v>1</v>
      </c>
      <c r="X2" s="86">
        <f>_xlfn.XLOOKUP(X3,ZDROJ!$F$4:$F$8,ZDROJ!$E$4:$E$8)</f>
        <v>1</v>
      </c>
      <c r="Y2" s="86">
        <f>_xlfn.XLOOKUP(Y3,ZDROJ!$F$4:$F$8,ZDROJ!$E$4:$E$8)</f>
        <v>1</v>
      </c>
      <c r="Z2" s="86">
        <f>_xlfn.XLOOKUP(Z3,ZDROJ!$F$4:$F$8,ZDROJ!$E$4:$E$8)</f>
        <v>1</v>
      </c>
      <c r="AA2" s="86">
        <f>_xlfn.XLOOKUP(AA3,ZDROJ!$F$4:$F$8,ZDROJ!$E$4:$E$8)</f>
        <v>1</v>
      </c>
      <c r="AB2" s="86">
        <f>_xlfn.XLOOKUP(AB3,ZDROJ!$F$4:$F$8,ZDROJ!$E$4:$E$8)</f>
        <v>1</v>
      </c>
      <c r="AC2" s="86">
        <f>_xlfn.XLOOKUP(AC3,ZDROJ!$F$4:$F$8,ZDROJ!$E$4:$E$8)</f>
        <v>1</v>
      </c>
      <c r="AD2" s="86">
        <f>_xlfn.XLOOKUP(AD3,ZDROJ!$F$4:$F$8,ZDROJ!$E$4:$E$8)</f>
        <v>1</v>
      </c>
      <c r="AE2" s="86">
        <f>_xlfn.XLOOKUP(AE3,ZDROJ!$F$4:$F$8,ZDROJ!$E$4:$E$8)</f>
        <v>1</v>
      </c>
      <c r="AF2" s="86">
        <f>_xlfn.XLOOKUP(AF3,ZDROJ!$F$4:$F$8,ZDROJ!$E$4:$E$8)</f>
        <v>1</v>
      </c>
      <c r="AG2" s="86">
        <f>_xlfn.XLOOKUP(AG3,ZDROJ!$F$4:$F$8,ZDROJ!$E$4:$E$8)</f>
        <v>1</v>
      </c>
      <c r="AH2" s="86">
        <f>_xlfn.XLOOKUP(AH3,ZDROJ!$F$4:$F$8,ZDROJ!$E$4:$E$8)</f>
        <v>1</v>
      </c>
      <c r="AI2" s="86">
        <f>_xlfn.XLOOKUP(AI3,ZDROJ!$F$4:$F$8,ZDROJ!$E$4:$E$8)</f>
        <v>1</v>
      </c>
      <c r="AJ2" s="86">
        <f>_xlfn.XLOOKUP(AJ3,ZDROJ!$F$4:$F$8,ZDROJ!$E$4:$E$8)</f>
        <v>1</v>
      </c>
      <c r="AK2" s="86">
        <f>_xlfn.XLOOKUP(AK3,ZDROJ!$F$4:$F$8,ZDROJ!$E$4:$E$8)</f>
        <v>1</v>
      </c>
      <c r="AL2" s="86">
        <f>_xlfn.XLOOKUP(AL3,ZDROJ!$F$4:$F$8,ZDROJ!$E$4:$E$8)</f>
        <v>1</v>
      </c>
      <c r="AM2" s="86">
        <f>_xlfn.XLOOKUP(AM3,ZDROJ!$F$4:$F$8,ZDROJ!$E$4:$E$8)</f>
        <v>1</v>
      </c>
      <c r="AN2" s="86">
        <f>_xlfn.XLOOKUP(AN3,ZDROJ!$F$4:$F$8,ZDROJ!$E$4:$E$8)</f>
        <v>1</v>
      </c>
      <c r="AO2" s="86">
        <f>_xlfn.XLOOKUP(AO3,ZDROJ!$F$4:$F$8,ZDROJ!$E$4:$E$8)</f>
        <v>1</v>
      </c>
      <c r="AP2" s="86">
        <f>_xlfn.XLOOKUP(AP3,ZDROJ!$F$4:$F$8,ZDROJ!$E$4:$E$8)</f>
        <v>1</v>
      </c>
      <c r="AQ2" s="86">
        <f>_xlfn.XLOOKUP(AQ3,ZDROJ!$F$4:$F$8,ZDROJ!$E$4:$E$8)</f>
        <v>1</v>
      </c>
      <c r="AR2" s="86">
        <f>_xlfn.XLOOKUP(AR3,ZDROJ!$F$4:$F$8,ZDROJ!$E$4:$E$8)</f>
        <v>1</v>
      </c>
      <c r="AS2" s="86">
        <f>_xlfn.XLOOKUP(AS3,ZDROJ!$F$4:$F$8,ZDROJ!$E$4:$E$8)</f>
        <v>1</v>
      </c>
      <c r="AT2" s="86">
        <f>_xlfn.XLOOKUP(AT3,ZDROJ!$F$4:$F$8,ZDROJ!$E$4:$E$8)</f>
        <v>1</v>
      </c>
      <c r="AU2" s="86">
        <f>_xlfn.XLOOKUP(AU3,ZDROJ!$F$4:$F$8,ZDROJ!$E$4:$E$8)</f>
        <v>1</v>
      </c>
      <c r="AV2" s="86">
        <f>_xlfn.XLOOKUP(AV3,ZDROJ!$F$4:$F$8,ZDROJ!$E$4:$E$8)</f>
        <v>1</v>
      </c>
      <c r="AW2" s="86">
        <f>_xlfn.XLOOKUP(AW3,ZDROJ!$F$4:$F$8,ZDROJ!$E$4:$E$8)</f>
        <v>1</v>
      </c>
      <c r="AX2" s="86">
        <f>_xlfn.XLOOKUP(AX3,ZDROJ!$F$4:$F$8,ZDROJ!$E$4:$E$8)</f>
        <v>3</v>
      </c>
      <c r="AY2" s="86">
        <f>_xlfn.XLOOKUP(AY3,ZDROJ!$F$4:$F$8,ZDROJ!$E$4:$E$8)</f>
        <v>3</v>
      </c>
      <c r="AZ2" s="86">
        <f>_xlfn.XLOOKUP(AZ3,ZDROJ!$F$4:$F$8,ZDROJ!$E$4:$E$8)</f>
        <v>3</v>
      </c>
      <c r="BA2" s="86">
        <f>_xlfn.XLOOKUP(BA3,ZDROJ!$F$4:$F$8,ZDROJ!$E$4:$E$8)</f>
        <v>3</v>
      </c>
      <c r="BB2" s="86">
        <f>_xlfn.XLOOKUP(BB3,ZDROJ!$F$4:$F$8,ZDROJ!$E$4:$E$8)</f>
        <v>3</v>
      </c>
      <c r="BC2" s="86">
        <f>_xlfn.XLOOKUP(BC3,ZDROJ!$F$4:$F$8,ZDROJ!$E$4:$E$8)</f>
        <v>3</v>
      </c>
      <c r="BD2" s="86">
        <f>_xlfn.XLOOKUP(BD3,ZDROJ!$F$4:$F$8,ZDROJ!$E$4:$E$8)</f>
        <v>3</v>
      </c>
      <c r="BE2" s="86">
        <f>_xlfn.XLOOKUP(BE3,ZDROJ!$F$4:$F$8,ZDROJ!$E$4:$E$8)</f>
        <v>3</v>
      </c>
      <c r="BF2" s="86">
        <f>_xlfn.XLOOKUP(BF3,ZDROJ!$F$4:$F$8,ZDROJ!$E$4:$E$8)</f>
        <v>3</v>
      </c>
      <c r="BG2" s="86">
        <f>_xlfn.XLOOKUP(BG3,ZDROJ!$F$4:$F$8,ZDROJ!$E$4:$E$8)</f>
        <v>3</v>
      </c>
      <c r="BH2" s="86">
        <f>_xlfn.XLOOKUP(BH3,ZDROJ!$F$4:$F$8,ZDROJ!$E$4:$E$8)</f>
        <v>3</v>
      </c>
      <c r="BI2" s="86">
        <f>_xlfn.XLOOKUP(BI3,ZDROJ!$F$4:$F$8,ZDROJ!$E$4:$E$8)</f>
        <v>3</v>
      </c>
      <c r="BJ2" s="86">
        <f>_xlfn.XLOOKUP(BJ3,ZDROJ!$F$4:$F$8,ZDROJ!$E$4:$E$8)</f>
        <v>3</v>
      </c>
      <c r="BK2" s="86">
        <f>_xlfn.XLOOKUP(BK3,ZDROJ!$F$4:$F$8,ZDROJ!$E$4:$E$8)</f>
        <v>3</v>
      </c>
      <c r="BL2" s="86">
        <f>_xlfn.XLOOKUP(BL3,ZDROJ!$F$4:$F$8,ZDROJ!$E$4:$E$8)</f>
        <v>3</v>
      </c>
      <c r="BM2" s="86">
        <f>_xlfn.XLOOKUP(BM3,ZDROJ!$F$4:$F$8,ZDROJ!$E$4:$E$8)</f>
        <v>3</v>
      </c>
      <c r="BN2" s="86">
        <f>_xlfn.XLOOKUP(BN3,ZDROJ!$F$4:$F$8,ZDROJ!$E$4:$E$8)</f>
        <v>3</v>
      </c>
      <c r="BO2" s="86">
        <f>_xlfn.XLOOKUP(BO3,ZDROJ!$F$4:$F$8,ZDROJ!$E$4:$E$8)</f>
        <v>3</v>
      </c>
      <c r="BP2" s="86">
        <f>_xlfn.XLOOKUP(BP3,ZDROJ!$F$4:$F$8,ZDROJ!$E$4:$E$8)</f>
        <v>3</v>
      </c>
      <c r="BQ2" s="86">
        <f>_xlfn.XLOOKUP(BQ3,ZDROJ!$F$4:$F$8,ZDROJ!$E$4:$E$8)</f>
        <v>3</v>
      </c>
      <c r="BR2" s="86">
        <f>_xlfn.XLOOKUP(BR3,ZDROJ!$F$4:$F$8,ZDROJ!$E$4:$E$8)</f>
        <v>3</v>
      </c>
      <c r="BS2" s="86">
        <f>_xlfn.XLOOKUP(BS3,ZDROJ!$F$4:$F$8,ZDROJ!$E$4:$E$8)</f>
        <v>3</v>
      </c>
      <c r="BT2" s="86">
        <f>_xlfn.XLOOKUP(BT3,ZDROJ!$F$4:$F$8,ZDROJ!$E$4:$E$8)</f>
        <v>3</v>
      </c>
      <c r="BU2" s="86">
        <f>_xlfn.XLOOKUP(BU3,ZDROJ!$F$4:$F$8,ZDROJ!$E$4:$E$8)</f>
        <v>3</v>
      </c>
      <c r="BV2" s="86">
        <f>_xlfn.XLOOKUP(BV3,ZDROJ!$F$4:$F$8,ZDROJ!$E$4:$E$8)</f>
        <v>3</v>
      </c>
      <c r="BW2" s="86">
        <f>_xlfn.XLOOKUP(BW3,ZDROJ!$F$4:$F$8,ZDROJ!$E$4:$E$8)</f>
        <v>3</v>
      </c>
      <c r="BX2" s="86">
        <f>_xlfn.XLOOKUP(BX3,ZDROJ!$F$4:$F$8,ZDROJ!$E$4:$E$8)</f>
        <v>3</v>
      </c>
      <c r="BY2" s="86">
        <f>_xlfn.XLOOKUP(BY3,ZDROJ!$F$4:$F$8,ZDROJ!$E$4:$E$8)</f>
        <v>3</v>
      </c>
      <c r="BZ2" s="86">
        <f>_xlfn.XLOOKUP(BZ3,ZDROJ!$F$4:$F$8,ZDROJ!$E$4:$E$8)</f>
        <v>3</v>
      </c>
      <c r="CA2" s="86">
        <f>_xlfn.XLOOKUP(CA3,ZDROJ!$F$4:$F$8,ZDROJ!$E$4:$E$8)</f>
        <v>3</v>
      </c>
      <c r="CB2" s="86">
        <f>_xlfn.XLOOKUP(CB3,ZDROJ!$F$4:$F$8,ZDROJ!$E$4:$E$8)</f>
        <v>3</v>
      </c>
      <c r="CC2" s="86">
        <f>_xlfn.XLOOKUP(CC3,ZDROJ!$F$4:$F$8,ZDROJ!$E$4:$E$8)</f>
        <v>3</v>
      </c>
      <c r="CD2" s="86">
        <f>_xlfn.XLOOKUP(CD3,ZDROJ!$F$4:$F$8,ZDROJ!$E$4:$E$8)</f>
        <v>3</v>
      </c>
      <c r="CE2" s="86">
        <f>_xlfn.XLOOKUP(CE3,ZDROJ!$F$4:$F$8,ZDROJ!$E$4:$E$8)</f>
        <v>3</v>
      </c>
      <c r="CF2" s="86">
        <f>_xlfn.XLOOKUP(CF3,ZDROJ!$F$4:$F$8,ZDROJ!$E$4:$E$8)</f>
        <v>3</v>
      </c>
      <c r="CG2" s="86">
        <f>_xlfn.XLOOKUP(CG3,ZDROJ!$F$4:$F$8,ZDROJ!$E$4:$E$8)</f>
        <v>3</v>
      </c>
      <c r="CH2" s="86">
        <f>_xlfn.XLOOKUP(CH3,ZDROJ!$F$4:$F$8,ZDROJ!$E$4:$E$8)</f>
        <v>3</v>
      </c>
      <c r="CI2" s="86">
        <f>_xlfn.XLOOKUP(CI3,ZDROJ!$F$4:$F$8,ZDROJ!$E$4:$E$8)</f>
        <v>3</v>
      </c>
      <c r="CJ2" s="86">
        <f>_xlfn.XLOOKUP(CJ3,ZDROJ!$F$4:$F$8,ZDROJ!$E$4:$E$8)</f>
        <v>3</v>
      </c>
      <c r="CK2" s="86">
        <f>_xlfn.XLOOKUP(CK3,ZDROJ!$F$4:$F$8,ZDROJ!$E$4:$E$8)</f>
        <v>3</v>
      </c>
      <c r="CL2" s="86">
        <f>_xlfn.XLOOKUP(CL3,ZDROJ!$F$4:$F$8,ZDROJ!$E$4:$E$8)</f>
        <v>3</v>
      </c>
      <c r="CM2" s="86">
        <f>_xlfn.XLOOKUP(CM3,ZDROJ!$F$4:$F$8,ZDROJ!$E$4:$E$8)</f>
        <v>3</v>
      </c>
      <c r="CN2" s="86">
        <f>_xlfn.XLOOKUP(CN3,ZDROJ!$F$4:$F$8,ZDROJ!$E$4:$E$8)</f>
        <v>3</v>
      </c>
      <c r="CO2" s="86">
        <f>_xlfn.XLOOKUP(CO3,ZDROJ!$F$4:$F$8,ZDROJ!$E$4:$E$8)</f>
        <v>3</v>
      </c>
      <c r="CP2" s="86">
        <f>_xlfn.XLOOKUP(CP3,ZDROJ!$F$4:$F$8,ZDROJ!$E$4:$E$8)</f>
        <v>3</v>
      </c>
      <c r="CQ2" s="86">
        <f>_xlfn.XLOOKUP(CQ3,ZDROJ!$F$4:$F$8,ZDROJ!$E$4:$E$8)</f>
        <v>3</v>
      </c>
      <c r="CR2" s="86">
        <f>_xlfn.XLOOKUP(CR3,ZDROJ!$F$4:$F$8,ZDROJ!$E$4:$E$8)</f>
        <v>3</v>
      </c>
      <c r="CS2" s="86">
        <f>_xlfn.XLOOKUP(CS3,ZDROJ!$F$4:$F$8,ZDROJ!$E$4:$E$8)</f>
        <v>3</v>
      </c>
      <c r="CT2" s="86">
        <f>_xlfn.XLOOKUP(CT3,ZDROJ!$F$4:$F$8,ZDROJ!$E$4:$E$8)</f>
        <v>3</v>
      </c>
      <c r="CU2" s="86">
        <f>_xlfn.XLOOKUP(CU3,ZDROJ!$F$4:$F$8,ZDROJ!$E$4:$E$8)</f>
        <v>3</v>
      </c>
      <c r="CV2" s="86">
        <f>_xlfn.XLOOKUP(CV3,ZDROJ!$F$4:$F$8,ZDROJ!$E$4:$E$8)</f>
        <v>3</v>
      </c>
      <c r="CW2" s="86">
        <f>_xlfn.XLOOKUP(CW3,ZDROJ!$F$4:$F$8,ZDROJ!$E$4:$E$8)</f>
        <v>3</v>
      </c>
      <c r="CX2" s="86">
        <f>_xlfn.XLOOKUP(CX3,ZDROJ!$F$4:$F$8,ZDROJ!$E$4:$E$8)</f>
        <v>3</v>
      </c>
      <c r="CY2" s="86">
        <f>_xlfn.XLOOKUP(CY3,ZDROJ!$F$4:$F$8,ZDROJ!$E$4:$E$8)</f>
        <v>3</v>
      </c>
      <c r="CZ2" s="86">
        <f>_xlfn.XLOOKUP(CZ3,ZDROJ!$F$4:$F$8,ZDROJ!$E$4:$E$8)</f>
        <v>3</v>
      </c>
      <c r="DA2" s="86">
        <f>_xlfn.XLOOKUP(DA3,ZDROJ!$F$4:$F$8,ZDROJ!$E$4:$E$8)</f>
        <v>3</v>
      </c>
      <c r="DB2" s="86">
        <f>_xlfn.XLOOKUP(DB3,ZDROJ!$F$4:$F$8,ZDROJ!$E$4:$E$8)</f>
        <v>3</v>
      </c>
      <c r="DC2" s="86">
        <f>_xlfn.XLOOKUP(DC3,ZDROJ!$F$4:$F$8,ZDROJ!$E$4:$E$8)</f>
        <v>3</v>
      </c>
      <c r="DD2" s="86">
        <f>_xlfn.XLOOKUP(DD3,ZDROJ!$F$4:$F$8,ZDROJ!$E$4:$E$8)</f>
        <v>3</v>
      </c>
      <c r="DE2" s="86">
        <f>_xlfn.XLOOKUP(DE3,ZDROJ!$F$4:$F$8,ZDROJ!$E$4:$E$8)</f>
        <v>3</v>
      </c>
      <c r="DF2" s="86">
        <f>_xlfn.XLOOKUP(DF3,ZDROJ!$F$4:$F$8,ZDROJ!$E$4:$E$8)</f>
        <v>3</v>
      </c>
      <c r="DG2" s="86">
        <f>_xlfn.XLOOKUP(DG3,ZDROJ!$F$4:$F$8,ZDROJ!$E$4:$E$8)</f>
        <v>3</v>
      </c>
      <c r="DH2" s="86">
        <f>_xlfn.XLOOKUP(DH3,ZDROJ!$F$4:$F$8,ZDROJ!$E$4:$E$8)</f>
        <v>3</v>
      </c>
      <c r="DI2" s="86">
        <f>_xlfn.XLOOKUP(DI3,ZDROJ!$F$4:$F$8,ZDROJ!$E$4:$E$8)</f>
        <v>3</v>
      </c>
      <c r="DJ2" s="86">
        <f>_xlfn.XLOOKUP(DJ3,ZDROJ!$F$4:$F$8,ZDROJ!$E$4:$E$8)</f>
        <v>3</v>
      </c>
      <c r="DK2" s="86">
        <f>_xlfn.XLOOKUP(DK3,ZDROJ!$F$4:$F$8,ZDROJ!$E$4:$E$8)</f>
        <v>3</v>
      </c>
      <c r="DL2" s="86">
        <f>_xlfn.XLOOKUP(DL3,ZDROJ!$F$4:$F$8,ZDROJ!$E$4:$E$8)</f>
        <v>3</v>
      </c>
      <c r="DM2" s="86">
        <f>_xlfn.XLOOKUP(DM3,ZDROJ!$F$4:$F$8,ZDROJ!$E$4:$E$8)</f>
        <v>3</v>
      </c>
      <c r="DN2" s="86">
        <f>_xlfn.XLOOKUP(DN3,ZDROJ!$F$4:$F$8,ZDROJ!$E$4:$E$8)</f>
        <v>3</v>
      </c>
      <c r="DO2" s="86">
        <f>_xlfn.XLOOKUP(DO3,ZDROJ!$F$4:$F$8,ZDROJ!$E$4:$E$8)</f>
        <v>3</v>
      </c>
      <c r="DP2" s="86">
        <f>_xlfn.XLOOKUP(DP3,ZDROJ!$F$4:$F$8,ZDROJ!$E$4:$E$8)</f>
        <v>3</v>
      </c>
      <c r="DQ2" s="86">
        <f>_xlfn.XLOOKUP(DQ3,ZDROJ!$F$4:$F$8,ZDROJ!$E$4:$E$8)</f>
        <v>3</v>
      </c>
      <c r="DR2" s="86">
        <f>_xlfn.XLOOKUP(DR3,ZDROJ!$F$4:$F$8,ZDROJ!$E$4:$E$8)</f>
        <v>3</v>
      </c>
      <c r="DS2" s="86">
        <f>_xlfn.XLOOKUP(DS3,ZDROJ!$F$4:$F$8,ZDROJ!$E$4:$E$8)</f>
        <v>3</v>
      </c>
      <c r="DT2" s="86">
        <f>_xlfn.XLOOKUP(DT3,ZDROJ!$F$4:$F$8,ZDROJ!$E$4:$E$8)</f>
        <v>3</v>
      </c>
      <c r="DU2" s="86">
        <f>_xlfn.XLOOKUP(DU3,ZDROJ!$F$4:$F$8,ZDROJ!$E$4:$E$8)</f>
        <v>3</v>
      </c>
      <c r="DV2" s="86">
        <f>_xlfn.XLOOKUP(DV3,ZDROJ!$F$4:$F$8,ZDROJ!$E$4:$E$8)</f>
        <v>3</v>
      </c>
      <c r="DW2" s="86">
        <f>_xlfn.XLOOKUP(DW3,ZDROJ!$F$4:$F$8,ZDROJ!$E$4:$E$8)</f>
        <v>3</v>
      </c>
      <c r="DX2" s="86">
        <f>_xlfn.XLOOKUP(DX3,ZDROJ!$F$4:$F$8,ZDROJ!$E$4:$E$8)</f>
        <v>3</v>
      </c>
      <c r="DY2" s="86">
        <f>_xlfn.XLOOKUP(DY3,ZDROJ!$F$4:$F$8,ZDROJ!$E$4:$E$8)</f>
        <v>3</v>
      </c>
      <c r="DZ2" s="86">
        <f>_xlfn.XLOOKUP(DZ3,ZDROJ!$F$4:$F$8,ZDROJ!$E$4:$E$8)</f>
        <v>3</v>
      </c>
      <c r="EA2" s="86">
        <f>_xlfn.XLOOKUP(EA3,ZDROJ!$F$4:$F$8,ZDROJ!$E$4:$E$8)</f>
        <v>3</v>
      </c>
      <c r="EB2" s="86">
        <f>_xlfn.XLOOKUP(EB3,ZDROJ!$F$4:$F$8,ZDROJ!$E$4:$E$8)</f>
        <v>2</v>
      </c>
      <c r="EC2" s="86">
        <f>_xlfn.XLOOKUP(EC3,ZDROJ!$F$4:$F$8,ZDROJ!$E$4:$E$8)</f>
        <v>2</v>
      </c>
      <c r="ED2" s="86">
        <f>_xlfn.XLOOKUP(ED3,ZDROJ!$F$4:$F$8,ZDROJ!$E$4:$E$8)</f>
        <v>2</v>
      </c>
      <c r="EE2" s="86">
        <f>_xlfn.XLOOKUP(EE3,ZDROJ!$F$4:$F$8,ZDROJ!$E$4:$E$8)</f>
        <v>2</v>
      </c>
      <c r="EF2" s="86">
        <f>_xlfn.XLOOKUP(EF3,ZDROJ!$F$4:$F$8,ZDROJ!$E$4:$E$8)</f>
        <v>2</v>
      </c>
      <c r="EG2" s="86">
        <f>_xlfn.XLOOKUP(EG3,ZDROJ!$F$4:$F$8,ZDROJ!$E$4:$E$8)</f>
        <v>2</v>
      </c>
      <c r="EH2" s="86">
        <f>_xlfn.XLOOKUP(EH3,ZDROJ!$F$4:$F$8,ZDROJ!$E$4:$E$8)</f>
        <v>2</v>
      </c>
      <c r="EI2" s="86">
        <f>_xlfn.XLOOKUP(EI3,ZDROJ!$F$4:$F$8,ZDROJ!$E$4:$E$8)</f>
        <v>2</v>
      </c>
      <c r="EJ2" s="86">
        <f>_xlfn.XLOOKUP(EJ3,ZDROJ!$F$4:$F$8,ZDROJ!$E$4:$E$8)</f>
        <v>2</v>
      </c>
      <c r="EK2" s="86">
        <f>_xlfn.XLOOKUP(EK3,ZDROJ!$F$4:$F$8,ZDROJ!$E$4:$E$8)</f>
        <v>2</v>
      </c>
      <c r="EL2" s="86">
        <f>_xlfn.XLOOKUP(EL3,ZDROJ!$F$4:$F$8,ZDROJ!$E$4:$E$8)</f>
        <v>2</v>
      </c>
      <c r="EM2" s="86">
        <f>_xlfn.XLOOKUP(EM3,ZDROJ!$F$4:$F$8,ZDROJ!$E$4:$E$8)</f>
        <v>2</v>
      </c>
      <c r="EN2" s="86">
        <f>_xlfn.XLOOKUP(EN3,ZDROJ!$F$4:$F$8,ZDROJ!$E$4:$E$8)</f>
        <v>2</v>
      </c>
      <c r="EO2" s="86">
        <f>_xlfn.XLOOKUP(EO3,ZDROJ!$F$4:$F$8,ZDROJ!$E$4:$E$8)</f>
        <v>2</v>
      </c>
      <c r="EP2" s="86">
        <f>_xlfn.XLOOKUP(EP3,ZDROJ!$F$4:$F$8,ZDROJ!$E$4:$E$8)</f>
        <v>2</v>
      </c>
      <c r="EQ2" s="86">
        <f>_xlfn.XLOOKUP(EQ3,ZDROJ!$F$4:$F$8,ZDROJ!$E$4:$E$8)</f>
        <v>2</v>
      </c>
      <c r="ER2" s="86">
        <f>_xlfn.XLOOKUP(ER3,ZDROJ!$F$4:$F$8,ZDROJ!$E$4:$E$8)</f>
        <v>2</v>
      </c>
      <c r="ES2" s="86">
        <f>_xlfn.XLOOKUP(ES3,ZDROJ!$F$4:$F$8,ZDROJ!$E$4:$E$8)</f>
        <v>2</v>
      </c>
      <c r="ET2" s="86">
        <f>_xlfn.XLOOKUP(ET3,ZDROJ!$F$4:$F$8,ZDROJ!$E$4:$E$8)</f>
        <v>2</v>
      </c>
      <c r="EU2" s="86">
        <f>_xlfn.XLOOKUP(EU3,ZDROJ!$F$4:$F$8,ZDROJ!$E$4:$E$8)</f>
        <v>2</v>
      </c>
      <c r="EV2" s="86">
        <f>_xlfn.XLOOKUP(EV3,ZDROJ!$F$4:$F$8,ZDROJ!$E$4:$E$8)</f>
        <v>2</v>
      </c>
      <c r="EW2" s="86">
        <f>_xlfn.XLOOKUP(EW3,ZDROJ!$F$4:$F$8,ZDROJ!$E$4:$E$8)</f>
        <v>2</v>
      </c>
      <c r="EX2" s="86">
        <f>_xlfn.XLOOKUP(EX3,ZDROJ!$F$4:$F$8,ZDROJ!$E$4:$E$8)</f>
        <v>2</v>
      </c>
      <c r="EY2" s="86">
        <f>_xlfn.XLOOKUP(EY3,ZDROJ!$F$4:$F$8,ZDROJ!$E$4:$E$8)</f>
        <v>2</v>
      </c>
      <c r="EZ2" s="86">
        <f>_xlfn.XLOOKUP(EZ3,ZDROJ!$F$4:$F$8,ZDROJ!$E$4:$E$8)</f>
        <v>2</v>
      </c>
      <c r="FA2" s="86">
        <f>_xlfn.XLOOKUP(FA3,ZDROJ!$F$4:$F$8,ZDROJ!$E$4:$E$8)</f>
        <v>2</v>
      </c>
      <c r="FB2" s="86">
        <f>_xlfn.XLOOKUP(FB3,ZDROJ!$F$4:$F$8,ZDROJ!$E$4:$E$8)</f>
        <v>2</v>
      </c>
      <c r="FC2" s="86">
        <f>_xlfn.XLOOKUP(FC3,ZDROJ!$F$4:$F$8,ZDROJ!$E$4:$E$8)</f>
        <v>2</v>
      </c>
      <c r="FD2" s="86">
        <f>_xlfn.XLOOKUP(FD3,ZDROJ!$F$4:$F$8,ZDROJ!$E$4:$E$8)</f>
        <v>2</v>
      </c>
      <c r="FE2" s="86">
        <f>_xlfn.XLOOKUP(FE3,ZDROJ!$F$4:$F$8,ZDROJ!$E$4:$E$8)</f>
        <v>2</v>
      </c>
      <c r="FF2" s="86">
        <f>_xlfn.XLOOKUP(FF3,ZDROJ!$F$4:$F$8,ZDROJ!$E$4:$E$8)</f>
        <v>2</v>
      </c>
      <c r="FG2" s="86">
        <f>_xlfn.XLOOKUP(FG3,ZDROJ!$F$4:$F$8,ZDROJ!$E$4:$E$8)</f>
        <v>2</v>
      </c>
      <c r="FH2" s="86">
        <f>_xlfn.XLOOKUP(FH3,ZDROJ!$F$4:$F$8,ZDROJ!$E$4:$E$8)</f>
        <v>2</v>
      </c>
      <c r="FI2" s="86">
        <f>_xlfn.XLOOKUP(FI3,ZDROJ!$F$4:$F$8,ZDROJ!$E$4:$E$8)</f>
        <v>2</v>
      </c>
      <c r="FJ2" s="86">
        <f>_xlfn.XLOOKUP(FJ3,ZDROJ!$F$4:$F$8,ZDROJ!$E$4:$E$8)</f>
        <v>2</v>
      </c>
      <c r="FK2" s="86">
        <f>_xlfn.XLOOKUP(FK3,ZDROJ!$F$4:$F$8,ZDROJ!$E$4:$E$8)</f>
        <v>2</v>
      </c>
      <c r="FL2" s="86">
        <f>_xlfn.XLOOKUP(FL3,ZDROJ!$F$4:$F$8,ZDROJ!$E$4:$E$8)</f>
        <v>2</v>
      </c>
      <c r="FM2" s="86">
        <f>_xlfn.XLOOKUP(FM3,ZDROJ!$F$4:$F$8,ZDROJ!$E$4:$E$8)</f>
        <v>2</v>
      </c>
      <c r="FN2" s="86">
        <f>_xlfn.XLOOKUP(FN3,ZDROJ!$F$4:$F$8,ZDROJ!$E$4:$E$8)</f>
        <v>2</v>
      </c>
      <c r="FO2" s="86">
        <f>_xlfn.XLOOKUP(FO3,ZDROJ!$F$4:$F$8,ZDROJ!$E$4:$E$8)</f>
        <v>2</v>
      </c>
      <c r="FP2" s="86">
        <f>_xlfn.XLOOKUP(FP3,ZDROJ!$F$4:$F$8,ZDROJ!$E$4:$E$8)</f>
        <v>2</v>
      </c>
      <c r="FQ2" s="86">
        <f>_xlfn.XLOOKUP(FQ3,ZDROJ!$F$4:$F$8,ZDROJ!$E$4:$E$8)</f>
        <v>2</v>
      </c>
      <c r="FR2" s="86">
        <f>_xlfn.XLOOKUP(FR3,ZDROJ!$F$4:$F$8,ZDROJ!$E$4:$E$8)</f>
        <v>2</v>
      </c>
      <c r="FS2" s="86">
        <f>_xlfn.XLOOKUP(FS3,ZDROJ!$F$4:$F$8,ZDROJ!$E$4:$E$8)</f>
        <v>2</v>
      </c>
      <c r="FT2" s="86">
        <f>_xlfn.XLOOKUP(FT3,ZDROJ!$F$4:$F$8,ZDROJ!$E$4:$E$8)</f>
        <v>2</v>
      </c>
      <c r="FU2" s="86">
        <f>_xlfn.XLOOKUP(FU3,ZDROJ!$F$4:$F$8,ZDROJ!$E$4:$E$8)</f>
        <v>2</v>
      </c>
      <c r="FV2" s="86">
        <f>_xlfn.XLOOKUP(FV3,ZDROJ!$F$4:$F$8,ZDROJ!$E$4:$E$8)</f>
        <v>2</v>
      </c>
      <c r="FW2" s="86">
        <f>_xlfn.XLOOKUP(FW3,ZDROJ!$F$4:$F$8,ZDROJ!$E$4:$E$8)</f>
        <v>2</v>
      </c>
      <c r="FX2" s="86">
        <f>_xlfn.XLOOKUP(FX3,ZDROJ!$F$4:$F$8,ZDROJ!$E$4:$E$8)</f>
        <v>2</v>
      </c>
      <c r="FY2" s="86">
        <f>_xlfn.XLOOKUP(FY3,ZDROJ!$F$4:$F$8,ZDROJ!$E$4:$E$8)</f>
        <v>2</v>
      </c>
      <c r="FZ2" s="86">
        <f>_xlfn.XLOOKUP(FZ3,ZDROJ!$F$4:$F$8,ZDROJ!$E$4:$E$8)</f>
        <v>2</v>
      </c>
      <c r="GA2" s="86">
        <f>_xlfn.XLOOKUP(GA3,ZDROJ!$F$4:$F$8,ZDROJ!$E$4:$E$8)</f>
        <v>2</v>
      </c>
      <c r="GB2" s="86">
        <f>_xlfn.XLOOKUP(GB3,ZDROJ!$F$4:$F$8,ZDROJ!$E$4:$E$8)</f>
        <v>2</v>
      </c>
      <c r="GC2" s="86">
        <f>_xlfn.XLOOKUP(GC3,ZDROJ!$F$4:$F$8,ZDROJ!$E$4:$E$8)</f>
        <v>2</v>
      </c>
      <c r="GD2" s="86">
        <f>_xlfn.XLOOKUP(GD3,ZDROJ!$F$4:$F$8,ZDROJ!$E$4:$E$8)</f>
        <v>2</v>
      </c>
      <c r="GE2" s="86">
        <f>_xlfn.XLOOKUP(GE3,ZDROJ!$F$4:$F$8,ZDROJ!$E$4:$E$8)</f>
        <v>2</v>
      </c>
      <c r="GF2" s="86">
        <f>_xlfn.XLOOKUP(GF3,ZDROJ!$F$4:$F$8,ZDROJ!$E$4:$E$8)</f>
        <v>2</v>
      </c>
      <c r="GG2" s="86">
        <f>_xlfn.XLOOKUP(GG3,ZDROJ!$F$4:$F$8,ZDROJ!$E$4:$E$8)</f>
        <v>2</v>
      </c>
      <c r="GH2" s="86">
        <f>_xlfn.XLOOKUP(GH3,ZDROJ!$F$4:$F$8,ZDROJ!$E$4:$E$8)</f>
        <v>2</v>
      </c>
      <c r="GI2" s="86">
        <f>_xlfn.XLOOKUP(GI3,ZDROJ!$F$4:$F$8,ZDROJ!$E$4:$E$8)</f>
        <v>2</v>
      </c>
      <c r="GJ2" s="86">
        <f>_xlfn.XLOOKUP(GJ3,ZDROJ!$F$4:$F$8,ZDROJ!$E$4:$E$8)</f>
        <v>2</v>
      </c>
      <c r="GK2" s="86">
        <f>_xlfn.XLOOKUP(GK3,ZDROJ!$F$4:$F$8,ZDROJ!$E$4:$E$8)</f>
        <v>2</v>
      </c>
      <c r="GL2" s="86">
        <f>_xlfn.XLOOKUP(GL3,ZDROJ!$F$4:$F$8,ZDROJ!$E$4:$E$8)</f>
        <v>2</v>
      </c>
      <c r="GM2" s="86">
        <f>_xlfn.XLOOKUP(GM3,ZDROJ!$F$4:$F$8,ZDROJ!$E$4:$E$8)</f>
        <v>2</v>
      </c>
      <c r="GN2" s="86">
        <f>_xlfn.XLOOKUP(GN3,ZDROJ!$F$4:$F$8,ZDROJ!$E$4:$E$8)</f>
        <v>2</v>
      </c>
      <c r="GO2" s="86">
        <f>_xlfn.XLOOKUP(GO3,ZDROJ!$F$4:$F$8,ZDROJ!$E$4:$E$8)</f>
        <v>2</v>
      </c>
      <c r="GP2" s="86">
        <f>_xlfn.XLOOKUP(GP3,ZDROJ!$F$4:$F$8,ZDROJ!$E$4:$E$8)</f>
        <v>2</v>
      </c>
      <c r="GQ2" s="86">
        <f>_xlfn.XLOOKUP(GQ3,ZDROJ!$F$4:$F$8,ZDROJ!$E$4:$E$8)</f>
        <v>2</v>
      </c>
      <c r="GR2" s="86">
        <f>_xlfn.XLOOKUP(GR3,ZDROJ!$F$4:$F$8,ZDROJ!$E$4:$E$8)</f>
        <v>2</v>
      </c>
      <c r="GS2" s="86">
        <f>_xlfn.XLOOKUP(GS3,ZDROJ!$F$4:$F$8,ZDROJ!$E$4:$E$8)</f>
        <v>2</v>
      </c>
      <c r="GT2" s="86">
        <f>_xlfn.XLOOKUP(GT3,ZDROJ!$F$4:$F$8,ZDROJ!$E$4:$E$8)</f>
        <v>2</v>
      </c>
      <c r="GU2" s="86">
        <f>_xlfn.XLOOKUP(GU3,ZDROJ!$F$4:$F$8,ZDROJ!$E$4:$E$8)</f>
        <v>2</v>
      </c>
      <c r="GV2" s="86">
        <f>_xlfn.XLOOKUP(GV3,ZDROJ!$F$4:$F$8,ZDROJ!$E$4:$E$8)</f>
        <v>2</v>
      </c>
      <c r="GW2" s="86">
        <f>_xlfn.XLOOKUP(GW3,ZDROJ!$F$4:$F$8,ZDROJ!$E$4:$E$8)</f>
        <v>2</v>
      </c>
      <c r="GX2" s="86">
        <f>_xlfn.XLOOKUP(GX3,ZDROJ!$F$4:$F$8,ZDROJ!$E$4:$E$8)</f>
        <v>2</v>
      </c>
      <c r="GY2" s="86">
        <f>_xlfn.XLOOKUP(GY3,ZDROJ!$F$4:$F$8,ZDROJ!$E$4:$E$8)</f>
        <v>2</v>
      </c>
      <c r="GZ2" s="86">
        <f>_xlfn.XLOOKUP(GZ3,ZDROJ!$F$4:$F$8,ZDROJ!$E$4:$E$8)</f>
        <v>2</v>
      </c>
      <c r="HA2" s="86">
        <f>_xlfn.XLOOKUP(HA3,ZDROJ!$F$4:$F$8,ZDROJ!$E$4:$E$8)</f>
        <v>2</v>
      </c>
      <c r="HB2" s="86">
        <f>_xlfn.XLOOKUP(HB3,ZDROJ!$F$4:$F$8,ZDROJ!$E$4:$E$8)</f>
        <v>2</v>
      </c>
      <c r="HC2" s="86">
        <f>_xlfn.XLOOKUP(HC3,ZDROJ!$F$4:$F$8,ZDROJ!$E$4:$E$8)</f>
        <v>2</v>
      </c>
      <c r="HD2" s="86">
        <f>_xlfn.XLOOKUP(HD3,ZDROJ!$F$4:$F$8,ZDROJ!$E$4:$E$8)</f>
        <v>2</v>
      </c>
      <c r="HE2" s="86">
        <f>_xlfn.XLOOKUP(HE3,ZDROJ!$F$4:$F$8,ZDROJ!$E$4:$E$8)</f>
        <v>2</v>
      </c>
    </row>
    <row r="3" spans="1:215" s="83" customFormat="1" x14ac:dyDescent="0.25">
      <c r="F3" s="84"/>
      <c r="G3" s="87" t="s">
        <v>308</v>
      </c>
      <c r="H3" s="85" t="s">
        <v>216</v>
      </c>
      <c r="I3" s="82">
        <v>1</v>
      </c>
      <c r="J3" s="86">
        <f>I3</f>
        <v>1</v>
      </c>
      <c r="K3" s="86">
        <f t="shared" ref="K3:AW3" si="0">J3</f>
        <v>1</v>
      </c>
      <c r="L3" s="86">
        <f t="shared" si="0"/>
        <v>1</v>
      </c>
      <c r="M3" s="86">
        <f t="shared" si="0"/>
        <v>1</v>
      </c>
      <c r="N3" s="86">
        <f t="shared" si="0"/>
        <v>1</v>
      </c>
      <c r="O3" s="86">
        <f t="shared" si="0"/>
        <v>1</v>
      </c>
      <c r="P3" s="86">
        <f t="shared" si="0"/>
        <v>1</v>
      </c>
      <c r="Q3" s="86">
        <f t="shared" si="0"/>
        <v>1</v>
      </c>
      <c r="R3" s="86">
        <f t="shared" si="0"/>
        <v>1</v>
      </c>
      <c r="S3" s="86">
        <f t="shared" si="0"/>
        <v>1</v>
      </c>
      <c r="T3" s="86">
        <f t="shared" si="0"/>
        <v>1</v>
      </c>
      <c r="U3" s="86">
        <f t="shared" si="0"/>
        <v>1</v>
      </c>
      <c r="V3" s="86">
        <f t="shared" si="0"/>
        <v>1</v>
      </c>
      <c r="W3" s="86">
        <f t="shared" si="0"/>
        <v>1</v>
      </c>
      <c r="X3" s="86">
        <f t="shared" si="0"/>
        <v>1</v>
      </c>
      <c r="Y3" s="86">
        <f t="shared" si="0"/>
        <v>1</v>
      </c>
      <c r="Z3" s="86">
        <f t="shared" si="0"/>
        <v>1</v>
      </c>
      <c r="AA3" s="86">
        <f t="shared" si="0"/>
        <v>1</v>
      </c>
      <c r="AB3" s="86">
        <f t="shared" si="0"/>
        <v>1</v>
      </c>
      <c r="AC3" s="86">
        <f t="shared" si="0"/>
        <v>1</v>
      </c>
      <c r="AD3" s="86">
        <f t="shared" si="0"/>
        <v>1</v>
      </c>
      <c r="AE3" s="86">
        <f t="shared" si="0"/>
        <v>1</v>
      </c>
      <c r="AF3" s="86">
        <f t="shared" si="0"/>
        <v>1</v>
      </c>
      <c r="AG3" s="86">
        <f t="shared" si="0"/>
        <v>1</v>
      </c>
      <c r="AH3" s="86">
        <f t="shared" si="0"/>
        <v>1</v>
      </c>
      <c r="AI3" s="86">
        <f t="shared" si="0"/>
        <v>1</v>
      </c>
      <c r="AJ3" s="86">
        <f t="shared" si="0"/>
        <v>1</v>
      </c>
      <c r="AK3" s="86">
        <f t="shared" si="0"/>
        <v>1</v>
      </c>
      <c r="AL3" s="86">
        <f t="shared" si="0"/>
        <v>1</v>
      </c>
      <c r="AM3" s="86">
        <f t="shared" si="0"/>
        <v>1</v>
      </c>
      <c r="AN3" s="86">
        <f t="shared" si="0"/>
        <v>1</v>
      </c>
      <c r="AO3" s="86">
        <f t="shared" si="0"/>
        <v>1</v>
      </c>
      <c r="AP3" s="86">
        <f t="shared" si="0"/>
        <v>1</v>
      </c>
      <c r="AQ3" s="86">
        <f t="shared" si="0"/>
        <v>1</v>
      </c>
      <c r="AR3" s="86">
        <f t="shared" si="0"/>
        <v>1</v>
      </c>
      <c r="AS3" s="86">
        <f t="shared" si="0"/>
        <v>1</v>
      </c>
      <c r="AT3" s="86">
        <f t="shared" si="0"/>
        <v>1</v>
      </c>
      <c r="AU3" s="86">
        <f t="shared" si="0"/>
        <v>1</v>
      </c>
      <c r="AV3" s="86">
        <f t="shared" si="0"/>
        <v>1</v>
      </c>
      <c r="AW3" s="86">
        <f t="shared" si="0"/>
        <v>1</v>
      </c>
      <c r="AX3" s="82">
        <v>2</v>
      </c>
      <c r="AY3" s="86">
        <f>AX3</f>
        <v>2</v>
      </c>
      <c r="AZ3" s="86">
        <f t="shared" ref="AZ3:CL3" si="1">AY3</f>
        <v>2</v>
      </c>
      <c r="BA3" s="86">
        <f t="shared" si="1"/>
        <v>2</v>
      </c>
      <c r="BB3" s="86">
        <f t="shared" si="1"/>
        <v>2</v>
      </c>
      <c r="BC3" s="86">
        <f t="shared" si="1"/>
        <v>2</v>
      </c>
      <c r="BD3" s="86">
        <f t="shared" si="1"/>
        <v>2</v>
      </c>
      <c r="BE3" s="86">
        <f t="shared" si="1"/>
        <v>2</v>
      </c>
      <c r="BF3" s="86">
        <f t="shared" si="1"/>
        <v>2</v>
      </c>
      <c r="BG3" s="86">
        <f t="shared" si="1"/>
        <v>2</v>
      </c>
      <c r="BH3" s="86">
        <f t="shared" si="1"/>
        <v>2</v>
      </c>
      <c r="BI3" s="86">
        <f t="shared" si="1"/>
        <v>2</v>
      </c>
      <c r="BJ3" s="86">
        <f t="shared" si="1"/>
        <v>2</v>
      </c>
      <c r="BK3" s="86">
        <f t="shared" si="1"/>
        <v>2</v>
      </c>
      <c r="BL3" s="86">
        <f t="shared" si="1"/>
        <v>2</v>
      </c>
      <c r="BM3" s="86">
        <f t="shared" si="1"/>
        <v>2</v>
      </c>
      <c r="BN3" s="86">
        <f t="shared" si="1"/>
        <v>2</v>
      </c>
      <c r="BO3" s="86">
        <f t="shared" si="1"/>
        <v>2</v>
      </c>
      <c r="BP3" s="86">
        <f t="shared" si="1"/>
        <v>2</v>
      </c>
      <c r="BQ3" s="86">
        <f t="shared" si="1"/>
        <v>2</v>
      </c>
      <c r="BR3" s="86">
        <f t="shared" si="1"/>
        <v>2</v>
      </c>
      <c r="BS3" s="86">
        <f t="shared" si="1"/>
        <v>2</v>
      </c>
      <c r="BT3" s="86">
        <f t="shared" si="1"/>
        <v>2</v>
      </c>
      <c r="BU3" s="86">
        <f t="shared" si="1"/>
        <v>2</v>
      </c>
      <c r="BV3" s="86">
        <f t="shared" si="1"/>
        <v>2</v>
      </c>
      <c r="BW3" s="86">
        <f t="shared" si="1"/>
        <v>2</v>
      </c>
      <c r="BX3" s="86">
        <f t="shared" si="1"/>
        <v>2</v>
      </c>
      <c r="BY3" s="86">
        <f t="shared" si="1"/>
        <v>2</v>
      </c>
      <c r="BZ3" s="86">
        <f t="shared" si="1"/>
        <v>2</v>
      </c>
      <c r="CA3" s="86">
        <f t="shared" si="1"/>
        <v>2</v>
      </c>
      <c r="CB3" s="86">
        <f t="shared" si="1"/>
        <v>2</v>
      </c>
      <c r="CC3" s="86">
        <f t="shared" si="1"/>
        <v>2</v>
      </c>
      <c r="CD3" s="86">
        <f t="shared" si="1"/>
        <v>2</v>
      </c>
      <c r="CE3" s="86">
        <f t="shared" si="1"/>
        <v>2</v>
      </c>
      <c r="CF3" s="86">
        <f t="shared" si="1"/>
        <v>2</v>
      </c>
      <c r="CG3" s="86">
        <f t="shared" si="1"/>
        <v>2</v>
      </c>
      <c r="CH3" s="86">
        <f t="shared" si="1"/>
        <v>2</v>
      </c>
      <c r="CI3" s="86">
        <f t="shared" si="1"/>
        <v>2</v>
      </c>
      <c r="CJ3" s="86">
        <f t="shared" si="1"/>
        <v>2</v>
      </c>
      <c r="CK3" s="86">
        <f t="shared" si="1"/>
        <v>2</v>
      </c>
      <c r="CL3" s="86">
        <f t="shared" si="1"/>
        <v>2</v>
      </c>
      <c r="CM3" s="82">
        <v>3</v>
      </c>
      <c r="CN3" s="86">
        <f>CM3</f>
        <v>3</v>
      </c>
      <c r="CO3" s="86">
        <f t="shared" ref="CO3:EA3" si="2">CN3</f>
        <v>3</v>
      </c>
      <c r="CP3" s="86">
        <f t="shared" si="2"/>
        <v>3</v>
      </c>
      <c r="CQ3" s="86">
        <f t="shared" si="2"/>
        <v>3</v>
      </c>
      <c r="CR3" s="86">
        <f t="shared" si="2"/>
        <v>3</v>
      </c>
      <c r="CS3" s="86">
        <f t="shared" si="2"/>
        <v>3</v>
      </c>
      <c r="CT3" s="86">
        <f t="shared" si="2"/>
        <v>3</v>
      </c>
      <c r="CU3" s="86">
        <f t="shared" si="2"/>
        <v>3</v>
      </c>
      <c r="CV3" s="86">
        <f t="shared" si="2"/>
        <v>3</v>
      </c>
      <c r="CW3" s="86">
        <f t="shared" si="2"/>
        <v>3</v>
      </c>
      <c r="CX3" s="86">
        <f t="shared" si="2"/>
        <v>3</v>
      </c>
      <c r="CY3" s="86">
        <f t="shared" si="2"/>
        <v>3</v>
      </c>
      <c r="CZ3" s="86">
        <f t="shared" si="2"/>
        <v>3</v>
      </c>
      <c r="DA3" s="86">
        <f t="shared" si="2"/>
        <v>3</v>
      </c>
      <c r="DB3" s="86">
        <f t="shared" si="2"/>
        <v>3</v>
      </c>
      <c r="DC3" s="86">
        <f t="shared" si="2"/>
        <v>3</v>
      </c>
      <c r="DD3" s="86">
        <f t="shared" si="2"/>
        <v>3</v>
      </c>
      <c r="DE3" s="86">
        <f t="shared" si="2"/>
        <v>3</v>
      </c>
      <c r="DF3" s="86">
        <f t="shared" si="2"/>
        <v>3</v>
      </c>
      <c r="DG3" s="86">
        <f t="shared" si="2"/>
        <v>3</v>
      </c>
      <c r="DH3" s="86">
        <f t="shared" si="2"/>
        <v>3</v>
      </c>
      <c r="DI3" s="86">
        <f t="shared" si="2"/>
        <v>3</v>
      </c>
      <c r="DJ3" s="86">
        <f t="shared" si="2"/>
        <v>3</v>
      </c>
      <c r="DK3" s="86">
        <f t="shared" si="2"/>
        <v>3</v>
      </c>
      <c r="DL3" s="86">
        <f t="shared" si="2"/>
        <v>3</v>
      </c>
      <c r="DM3" s="86">
        <f t="shared" si="2"/>
        <v>3</v>
      </c>
      <c r="DN3" s="86">
        <f t="shared" si="2"/>
        <v>3</v>
      </c>
      <c r="DO3" s="86">
        <f t="shared" si="2"/>
        <v>3</v>
      </c>
      <c r="DP3" s="86">
        <f t="shared" si="2"/>
        <v>3</v>
      </c>
      <c r="DQ3" s="86">
        <f t="shared" si="2"/>
        <v>3</v>
      </c>
      <c r="DR3" s="86">
        <f t="shared" si="2"/>
        <v>3</v>
      </c>
      <c r="DS3" s="86">
        <f t="shared" si="2"/>
        <v>3</v>
      </c>
      <c r="DT3" s="86">
        <f t="shared" si="2"/>
        <v>3</v>
      </c>
      <c r="DU3" s="86">
        <f t="shared" si="2"/>
        <v>3</v>
      </c>
      <c r="DV3" s="86">
        <f t="shared" si="2"/>
        <v>3</v>
      </c>
      <c r="DW3" s="86">
        <f t="shared" si="2"/>
        <v>3</v>
      </c>
      <c r="DX3" s="86">
        <f t="shared" si="2"/>
        <v>3</v>
      </c>
      <c r="DY3" s="86">
        <f t="shared" si="2"/>
        <v>3</v>
      </c>
      <c r="DZ3" s="86">
        <f t="shared" si="2"/>
        <v>3</v>
      </c>
      <c r="EA3" s="86">
        <f t="shared" si="2"/>
        <v>3</v>
      </c>
      <c r="EB3" s="82">
        <v>4</v>
      </c>
      <c r="EC3" s="86">
        <f>EB3</f>
        <v>4</v>
      </c>
      <c r="ED3" s="86">
        <f t="shared" ref="ED3:FP3" si="3">EC3</f>
        <v>4</v>
      </c>
      <c r="EE3" s="86">
        <f t="shared" si="3"/>
        <v>4</v>
      </c>
      <c r="EF3" s="86">
        <f t="shared" si="3"/>
        <v>4</v>
      </c>
      <c r="EG3" s="86">
        <f t="shared" si="3"/>
        <v>4</v>
      </c>
      <c r="EH3" s="86">
        <f t="shared" si="3"/>
        <v>4</v>
      </c>
      <c r="EI3" s="86">
        <f t="shared" si="3"/>
        <v>4</v>
      </c>
      <c r="EJ3" s="86">
        <f t="shared" si="3"/>
        <v>4</v>
      </c>
      <c r="EK3" s="86">
        <f t="shared" si="3"/>
        <v>4</v>
      </c>
      <c r="EL3" s="86">
        <f t="shared" si="3"/>
        <v>4</v>
      </c>
      <c r="EM3" s="86">
        <f t="shared" si="3"/>
        <v>4</v>
      </c>
      <c r="EN3" s="86">
        <f t="shared" si="3"/>
        <v>4</v>
      </c>
      <c r="EO3" s="86">
        <f t="shared" si="3"/>
        <v>4</v>
      </c>
      <c r="EP3" s="86">
        <f t="shared" si="3"/>
        <v>4</v>
      </c>
      <c r="EQ3" s="86">
        <f t="shared" si="3"/>
        <v>4</v>
      </c>
      <c r="ER3" s="86">
        <f t="shared" si="3"/>
        <v>4</v>
      </c>
      <c r="ES3" s="86">
        <f t="shared" si="3"/>
        <v>4</v>
      </c>
      <c r="ET3" s="86">
        <f t="shared" si="3"/>
        <v>4</v>
      </c>
      <c r="EU3" s="86">
        <f t="shared" si="3"/>
        <v>4</v>
      </c>
      <c r="EV3" s="86">
        <f t="shared" si="3"/>
        <v>4</v>
      </c>
      <c r="EW3" s="86">
        <f t="shared" si="3"/>
        <v>4</v>
      </c>
      <c r="EX3" s="86">
        <f t="shared" si="3"/>
        <v>4</v>
      </c>
      <c r="EY3" s="86">
        <f t="shared" si="3"/>
        <v>4</v>
      </c>
      <c r="EZ3" s="86">
        <f t="shared" si="3"/>
        <v>4</v>
      </c>
      <c r="FA3" s="86">
        <f t="shared" si="3"/>
        <v>4</v>
      </c>
      <c r="FB3" s="86">
        <f t="shared" si="3"/>
        <v>4</v>
      </c>
      <c r="FC3" s="86">
        <f t="shared" si="3"/>
        <v>4</v>
      </c>
      <c r="FD3" s="86">
        <f t="shared" si="3"/>
        <v>4</v>
      </c>
      <c r="FE3" s="86">
        <f t="shared" si="3"/>
        <v>4</v>
      </c>
      <c r="FF3" s="86">
        <f t="shared" si="3"/>
        <v>4</v>
      </c>
      <c r="FG3" s="86">
        <f t="shared" si="3"/>
        <v>4</v>
      </c>
      <c r="FH3" s="86">
        <f t="shared" si="3"/>
        <v>4</v>
      </c>
      <c r="FI3" s="86">
        <f t="shared" si="3"/>
        <v>4</v>
      </c>
      <c r="FJ3" s="86">
        <f t="shared" si="3"/>
        <v>4</v>
      </c>
      <c r="FK3" s="86">
        <f t="shared" si="3"/>
        <v>4</v>
      </c>
      <c r="FL3" s="86">
        <f t="shared" si="3"/>
        <v>4</v>
      </c>
      <c r="FM3" s="86">
        <f t="shared" si="3"/>
        <v>4</v>
      </c>
      <c r="FN3" s="86">
        <f t="shared" si="3"/>
        <v>4</v>
      </c>
      <c r="FO3" s="86">
        <f t="shared" si="3"/>
        <v>4</v>
      </c>
      <c r="FP3" s="86">
        <f t="shared" si="3"/>
        <v>4</v>
      </c>
      <c r="FQ3" s="82">
        <v>5</v>
      </c>
      <c r="FR3" s="86">
        <f>FQ3</f>
        <v>5</v>
      </c>
      <c r="FS3" s="86">
        <f t="shared" ref="FS3:HE3" si="4">FR3</f>
        <v>5</v>
      </c>
      <c r="FT3" s="86">
        <f t="shared" si="4"/>
        <v>5</v>
      </c>
      <c r="FU3" s="86">
        <f t="shared" si="4"/>
        <v>5</v>
      </c>
      <c r="FV3" s="86">
        <f t="shared" si="4"/>
        <v>5</v>
      </c>
      <c r="FW3" s="86">
        <f t="shared" si="4"/>
        <v>5</v>
      </c>
      <c r="FX3" s="86">
        <f t="shared" si="4"/>
        <v>5</v>
      </c>
      <c r="FY3" s="86">
        <f t="shared" si="4"/>
        <v>5</v>
      </c>
      <c r="FZ3" s="86">
        <f t="shared" si="4"/>
        <v>5</v>
      </c>
      <c r="GA3" s="86">
        <f t="shared" si="4"/>
        <v>5</v>
      </c>
      <c r="GB3" s="86">
        <f t="shared" si="4"/>
        <v>5</v>
      </c>
      <c r="GC3" s="86">
        <f t="shared" si="4"/>
        <v>5</v>
      </c>
      <c r="GD3" s="86">
        <f t="shared" si="4"/>
        <v>5</v>
      </c>
      <c r="GE3" s="86">
        <f t="shared" si="4"/>
        <v>5</v>
      </c>
      <c r="GF3" s="86">
        <f t="shared" si="4"/>
        <v>5</v>
      </c>
      <c r="GG3" s="86">
        <f t="shared" si="4"/>
        <v>5</v>
      </c>
      <c r="GH3" s="86">
        <f t="shared" si="4"/>
        <v>5</v>
      </c>
      <c r="GI3" s="86">
        <f t="shared" si="4"/>
        <v>5</v>
      </c>
      <c r="GJ3" s="86">
        <f t="shared" si="4"/>
        <v>5</v>
      </c>
      <c r="GK3" s="86">
        <f t="shared" si="4"/>
        <v>5</v>
      </c>
      <c r="GL3" s="86">
        <f t="shared" si="4"/>
        <v>5</v>
      </c>
      <c r="GM3" s="86">
        <f t="shared" si="4"/>
        <v>5</v>
      </c>
      <c r="GN3" s="86">
        <f t="shared" si="4"/>
        <v>5</v>
      </c>
      <c r="GO3" s="86">
        <f t="shared" si="4"/>
        <v>5</v>
      </c>
      <c r="GP3" s="86">
        <f t="shared" si="4"/>
        <v>5</v>
      </c>
      <c r="GQ3" s="86">
        <f t="shared" si="4"/>
        <v>5</v>
      </c>
      <c r="GR3" s="86">
        <f t="shared" si="4"/>
        <v>5</v>
      </c>
      <c r="GS3" s="86">
        <f t="shared" si="4"/>
        <v>5</v>
      </c>
      <c r="GT3" s="86">
        <f t="shared" si="4"/>
        <v>5</v>
      </c>
      <c r="GU3" s="86">
        <f t="shared" si="4"/>
        <v>5</v>
      </c>
      <c r="GV3" s="86">
        <f t="shared" si="4"/>
        <v>5</v>
      </c>
      <c r="GW3" s="86">
        <f t="shared" si="4"/>
        <v>5</v>
      </c>
      <c r="GX3" s="86">
        <f t="shared" si="4"/>
        <v>5</v>
      </c>
      <c r="GY3" s="86">
        <f t="shared" si="4"/>
        <v>5</v>
      </c>
      <c r="GZ3" s="86">
        <f t="shared" si="4"/>
        <v>5</v>
      </c>
      <c r="HA3" s="86">
        <f t="shared" si="4"/>
        <v>5</v>
      </c>
      <c r="HB3" s="86">
        <f t="shared" si="4"/>
        <v>5</v>
      </c>
      <c r="HC3" s="86">
        <f t="shared" si="4"/>
        <v>5</v>
      </c>
      <c r="HD3" s="86">
        <f t="shared" si="4"/>
        <v>5</v>
      </c>
      <c r="HE3" s="86">
        <f t="shared" si="4"/>
        <v>5</v>
      </c>
    </row>
    <row r="4" spans="1:215" s="83" customFormat="1" hidden="1" x14ac:dyDescent="0.25">
      <c r="F4" s="84"/>
      <c r="H4" s="85"/>
      <c r="I4" s="9">
        <f>I5</f>
        <v>41</v>
      </c>
      <c r="J4" s="9">
        <f t="shared" ref="J4:BU4" si="5">J5</f>
        <v>40</v>
      </c>
      <c r="K4" s="9">
        <f t="shared" si="5"/>
        <v>39</v>
      </c>
      <c r="L4" s="9">
        <f t="shared" si="5"/>
        <v>38</v>
      </c>
      <c r="M4" s="9">
        <f t="shared" si="5"/>
        <v>37</v>
      </c>
      <c r="N4" s="9">
        <f t="shared" si="5"/>
        <v>36</v>
      </c>
      <c r="O4" s="9">
        <f t="shared" si="5"/>
        <v>35</v>
      </c>
      <c r="P4" s="9">
        <f t="shared" si="5"/>
        <v>34</v>
      </c>
      <c r="Q4" s="9">
        <f t="shared" si="5"/>
        <v>33</v>
      </c>
      <c r="R4" s="9">
        <f t="shared" si="5"/>
        <v>32</v>
      </c>
      <c r="S4" s="9">
        <f t="shared" si="5"/>
        <v>31</v>
      </c>
      <c r="T4" s="9">
        <f t="shared" si="5"/>
        <v>30</v>
      </c>
      <c r="U4" s="9">
        <f t="shared" si="5"/>
        <v>29</v>
      </c>
      <c r="V4" s="9">
        <f t="shared" si="5"/>
        <v>28</v>
      </c>
      <c r="W4" s="9">
        <f t="shared" si="5"/>
        <v>27</v>
      </c>
      <c r="X4" s="9">
        <f t="shared" si="5"/>
        <v>26</v>
      </c>
      <c r="Y4" s="9">
        <f t="shared" si="5"/>
        <v>25</v>
      </c>
      <c r="Z4" s="9">
        <f t="shared" si="5"/>
        <v>24</v>
      </c>
      <c r="AA4" s="9">
        <f t="shared" si="5"/>
        <v>23</v>
      </c>
      <c r="AB4" s="9">
        <f t="shared" si="5"/>
        <v>22</v>
      </c>
      <c r="AC4" s="9">
        <f t="shared" si="5"/>
        <v>21</v>
      </c>
      <c r="AD4" s="9">
        <f t="shared" si="5"/>
        <v>20</v>
      </c>
      <c r="AE4" s="9">
        <f t="shared" si="5"/>
        <v>19</v>
      </c>
      <c r="AF4" s="9">
        <f t="shared" si="5"/>
        <v>18</v>
      </c>
      <c r="AG4" s="9">
        <f t="shared" si="5"/>
        <v>17</v>
      </c>
      <c r="AH4" s="9">
        <f t="shared" si="5"/>
        <v>16</v>
      </c>
      <c r="AI4" s="9">
        <f t="shared" si="5"/>
        <v>15</v>
      </c>
      <c r="AJ4" s="9">
        <f t="shared" si="5"/>
        <v>14</v>
      </c>
      <c r="AK4" s="9">
        <f t="shared" si="5"/>
        <v>13</v>
      </c>
      <c r="AL4" s="9">
        <f t="shared" si="5"/>
        <v>12</v>
      </c>
      <c r="AM4" s="9">
        <f t="shared" si="5"/>
        <v>11</v>
      </c>
      <c r="AN4" s="9">
        <f t="shared" si="5"/>
        <v>10</v>
      </c>
      <c r="AO4" s="9">
        <f t="shared" si="5"/>
        <v>9</v>
      </c>
      <c r="AP4" s="9">
        <f t="shared" si="5"/>
        <v>8</v>
      </c>
      <c r="AQ4" s="9">
        <f t="shared" si="5"/>
        <v>7</v>
      </c>
      <c r="AR4" s="9">
        <f t="shared" si="5"/>
        <v>6</v>
      </c>
      <c r="AS4" s="9">
        <f t="shared" si="5"/>
        <v>5</v>
      </c>
      <c r="AT4" s="9">
        <f t="shared" si="5"/>
        <v>4</v>
      </c>
      <c r="AU4" s="9">
        <f t="shared" si="5"/>
        <v>3</v>
      </c>
      <c r="AV4" s="9">
        <f t="shared" si="5"/>
        <v>2</v>
      </c>
      <c r="AW4" s="9">
        <f t="shared" si="5"/>
        <v>1</v>
      </c>
      <c r="AX4" s="9">
        <f t="shared" si="5"/>
        <v>240</v>
      </c>
      <c r="AY4" s="9">
        <f t="shared" si="5"/>
        <v>239</v>
      </c>
      <c r="AZ4" s="9">
        <f t="shared" si="5"/>
        <v>238</v>
      </c>
      <c r="BA4" s="9">
        <f t="shared" si="5"/>
        <v>237</v>
      </c>
      <c r="BB4" s="9">
        <f t="shared" si="5"/>
        <v>236</v>
      </c>
      <c r="BC4" s="9">
        <f t="shared" si="5"/>
        <v>235</v>
      </c>
      <c r="BD4" s="9">
        <f t="shared" si="5"/>
        <v>234</v>
      </c>
      <c r="BE4" s="9">
        <f t="shared" si="5"/>
        <v>233</v>
      </c>
      <c r="BF4" s="9">
        <f t="shared" si="5"/>
        <v>232</v>
      </c>
      <c r="BG4" s="9">
        <f t="shared" si="5"/>
        <v>231</v>
      </c>
      <c r="BH4" s="9">
        <f t="shared" si="5"/>
        <v>230</v>
      </c>
      <c r="BI4" s="9">
        <f t="shared" si="5"/>
        <v>229</v>
      </c>
      <c r="BJ4" s="9">
        <f t="shared" si="5"/>
        <v>228</v>
      </c>
      <c r="BK4" s="9">
        <f t="shared" si="5"/>
        <v>227</v>
      </c>
      <c r="BL4" s="9">
        <f t="shared" si="5"/>
        <v>226</v>
      </c>
      <c r="BM4" s="9">
        <f t="shared" si="5"/>
        <v>225</v>
      </c>
      <c r="BN4" s="9">
        <f t="shared" si="5"/>
        <v>224</v>
      </c>
      <c r="BO4" s="9">
        <f t="shared" si="5"/>
        <v>223</v>
      </c>
      <c r="BP4" s="9">
        <f t="shared" si="5"/>
        <v>222</v>
      </c>
      <c r="BQ4" s="9">
        <f t="shared" si="5"/>
        <v>221</v>
      </c>
      <c r="BR4" s="9">
        <f t="shared" si="5"/>
        <v>220</v>
      </c>
      <c r="BS4" s="9">
        <f t="shared" si="5"/>
        <v>219</v>
      </c>
      <c r="BT4" s="9">
        <f t="shared" si="5"/>
        <v>218</v>
      </c>
      <c r="BU4" s="9">
        <f t="shared" si="5"/>
        <v>217</v>
      </c>
      <c r="BV4" s="9">
        <f t="shared" ref="BV4:EG4" si="6">BV5</f>
        <v>216</v>
      </c>
      <c r="BW4" s="9">
        <f t="shared" si="6"/>
        <v>215</v>
      </c>
      <c r="BX4" s="9">
        <f t="shared" si="6"/>
        <v>214</v>
      </c>
      <c r="BY4" s="9">
        <f t="shared" si="6"/>
        <v>213</v>
      </c>
      <c r="BZ4" s="9">
        <f t="shared" si="6"/>
        <v>212</v>
      </c>
      <c r="CA4" s="9">
        <f t="shared" si="6"/>
        <v>211</v>
      </c>
      <c r="CB4" s="9">
        <f t="shared" si="6"/>
        <v>210</v>
      </c>
      <c r="CC4" s="9">
        <f t="shared" si="6"/>
        <v>209</v>
      </c>
      <c r="CD4" s="9">
        <f t="shared" si="6"/>
        <v>208</v>
      </c>
      <c r="CE4" s="9">
        <f t="shared" si="6"/>
        <v>207</v>
      </c>
      <c r="CF4" s="9">
        <f t="shared" si="6"/>
        <v>206</v>
      </c>
      <c r="CG4" s="9">
        <f t="shared" si="6"/>
        <v>205</v>
      </c>
      <c r="CH4" s="9">
        <f t="shared" si="6"/>
        <v>204</v>
      </c>
      <c r="CI4" s="9">
        <f t="shared" si="6"/>
        <v>203</v>
      </c>
      <c r="CJ4" s="9">
        <f t="shared" si="6"/>
        <v>202</v>
      </c>
      <c r="CK4" s="9">
        <f t="shared" si="6"/>
        <v>201</v>
      </c>
      <c r="CL4" s="9">
        <f t="shared" si="6"/>
        <v>200</v>
      </c>
      <c r="CM4" s="9">
        <f t="shared" si="6"/>
        <v>440</v>
      </c>
      <c r="CN4" s="9">
        <f t="shared" si="6"/>
        <v>439</v>
      </c>
      <c r="CO4" s="9">
        <f t="shared" si="6"/>
        <v>438</v>
      </c>
      <c r="CP4" s="9">
        <f t="shared" si="6"/>
        <v>437</v>
      </c>
      <c r="CQ4" s="9">
        <f t="shared" si="6"/>
        <v>436</v>
      </c>
      <c r="CR4" s="9">
        <f t="shared" si="6"/>
        <v>435</v>
      </c>
      <c r="CS4" s="9">
        <f t="shared" si="6"/>
        <v>434</v>
      </c>
      <c r="CT4" s="9">
        <f t="shared" si="6"/>
        <v>433</v>
      </c>
      <c r="CU4" s="9">
        <f t="shared" si="6"/>
        <v>432</v>
      </c>
      <c r="CV4" s="9">
        <f t="shared" si="6"/>
        <v>431</v>
      </c>
      <c r="CW4" s="9">
        <f t="shared" si="6"/>
        <v>430</v>
      </c>
      <c r="CX4" s="9">
        <f t="shared" si="6"/>
        <v>429</v>
      </c>
      <c r="CY4" s="9">
        <f t="shared" si="6"/>
        <v>428</v>
      </c>
      <c r="CZ4" s="9">
        <f t="shared" si="6"/>
        <v>427</v>
      </c>
      <c r="DA4" s="9">
        <f t="shared" si="6"/>
        <v>426</v>
      </c>
      <c r="DB4" s="9">
        <f t="shared" si="6"/>
        <v>425</v>
      </c>
      <c r="DC4" s="9">
        <f t="shared" si="6"/>
        <v>424</v>
      </c>
      <c r="DD4" s="9">
        <f t="shared" si="6"/>
        <v>423</v>
      </c>
      <c r="DE4" s="9">
        <f t="shared" si="6"/>
        <v>422</v>
      </c>
      <c r="DF4" s="9">
        <f t="shared" si="6"/>
        <v>421</v>
      </c>
      <c r="DG4" s="9">
        <f t="shared" si="6"/>
        <v>420</v>
      </c>
      <c r="DH4" s="9">
        <f t="shared" si="6"/>
        <v>419</v>
      </c>
      <c r="DI4" s="9">
        <f t="shared" si="6"/>
        <v>418</v>
      </c>
      <c r="DJ4" s="9">
        <f t="shared" si="6"/>
        <v>417</v>
      </c>
      <c r="DK4" s="9">
        <f t="shared" si="6"/>
        <v>416</v>
      </c>
      <c r="DL4" s="9">
        <f t="shared" si="6"/>
        <v>415</v>
      </c>
      <c r="DM4" s="9">
        <f t="shared" si="6"/>
        <v>414</v>
      </c>
      <c r="DN4" s="9">
        <f t="shared" si="6"/>
        <v>413</v>
      </c>
      <c r="DO4" s="9">
        <f t="shared" si="6"/>
        <v>412</v>
      </c>
      <c r="DP4" s="9">
        <f t="shared" si="6"/>
        <v>411</v>
      </c>
      <c r="DQ4" s="9">
        <f t="shared" si="6"/>
        <v>410</v>
      </c>
      <c r="DR4" s="9">
        <f t="shared" si="6"/>
        <v>409</v>
      </c>
      <c r="DS4" s="9">
        <f t="shared" si="6"/>
        <v>408</v>
      </c>
      <c r="DT4" s="9">
        <f t="shared" si="6"/>
        <v>407</v>
      </c>
      <c r="DU4" s="9">
        <f t="shared" si="6"/>
        <v>406</v>
      </c>
      <c r="DV4" s="9">
        <f t="shared" si="6"/>
        <v>405</v>
      </c>
      <c r="DW4" s="9">
        <f t="shared" si="6"/>
        <v>404</v>
      </c>
      <c r="DX4" s="9">
        <f t="shared" si="6"/>
        <v>403</v>
      </c>
      <c r="DY4" s="9">
        <f t="shared" si="6"/>
        <v>402</v>
      </c>
      <c r="DZ4" s="9">
        <f t="shared" si="6"/>
        <v>401</v>
      </c>
      <c r="EA4" s="9">
        <f t="shared" si="6"/>
        <v>400</v>
      </c>
      <c r="EB4" s="9">
        <f t="shared" si="6"/>
        <v>640</v>
      </c>
      <c r="EC4" s="9">
        <f t="shared" si="6"/>
        <v>639</v>
      </c>
      <c r="ED4" s="9">
        <f t="shared" si="6"/>
        <v>638</v>
      </c>
      <c r="EE4" s="9">
        <f t="shared" si="6"/>
        <v>637</v>
      </c>
      <c r="EF4" s="9">
        <f t="shared" si="6"/>
        <v>636</v>
      </c>
      <c r="EG4" s="9">
        <f t="shared" si="6"/>
        <v>635</v>
      </c>
      <c r="EH4" s="9">
        <f t="shared" ref="EH4:HE4" si="7">EH5</f>
        <v>634</v>
      </c>
      <c r="EI4" s="9">
        <f t="shared" si="7"/>
        <v>633</v>
      </c>
      <c r="EJ4" s="9">
        <f t="shared" si="7"/>
        <v>632</v>
      </c>
      <c r="EK4" s="9">
        <f t="shared" si="7"/>
        <v>631</v>
      </c>
      <c r="EL4" s="9">
        <f t="shared" si="7"/>
        <v>630</v>
      </c>
      <c r="EM4" s="9">
        <f t="shared" si="7"/>
        <v>629</v>
      </c>
      <c r="EN4" s="9">
        <f t="shared" si="7"/>
        <v>628</v>
      </c>
      <c r="EO4" s="9">
        <f t="shared" si="7"/>
        <v>627</v>
      </c>
      <c r="EP4" s="9">
        <f t="shared" si="7"/>
        <v>626</v>
      </c>
      <c r="EQ4" s="9">
        <f t="shared" si="7"/>
        <v>625</v>
      </c>
      <c r="ER4" s="9">
        <f t="shared" si="7"/>
        <v>624</v>
      </c>
      <c r="ES4" s="9">
        <f t="shared" si="7"/>
        <v>623</v>
      </c>
      <c r="ET4" s="9">
        <f t="shared" si="7"/>
        <v>622</v>
      </c>
      <c r="EU4" s="9">
        <f t="shared" si="7"/>
        <v>621</v>
      </c>
      <c r="EV4" s="9">
        <f t="shared" si="7"/>
        <v>620</v>
      </c>
      <c r="EW4" s="9">
        <f t="shared" si="7"/>
        <v>619</v>
      </c>
      <c r="EX4" s="9">
        <f t="shared" si="7"/>
        <v>618</v>
      </c>
      <c r="EY4" s="9">
        <f t="shared" si="7"/>
        <v>617</v>
      </c>
      <c r="EZ4" s="9">
        <f t="shared" si="7"/>
        <v>616</v>
      </c>
      <c r="FA4" s="9">
        <f t="shared" si="7"/>
        <v>615</v>
      </c>
      <c r="FB4" s="9">
        <f t="shared" si="7"/>
        <v>614</v>
      </c>
      <c r="FC4" s="9">
        <f t="shared" si="7"/>
        <v>613</v>
      </c>
      <c r="FD4" s="9">
        <f t="shared" si="7"/>
        <v>612</v>
      </c>
      <c r="FE4" s="9">
        <f t="shared" si="7"/>
        <v>611</v>
      </c>
      <c r="FF4" s="9">
        <f t="shared" si="7"/>
        <v>610</v>
      </c>
      <c r="FG4" s="9">
        <f t="shared" si="7"/>
        <v>609</v>
      </c>
      <c r="FH4" s="9">
        <f t="shared" si="7"/>
        <v>608</v>
      </c>
      <c r="FI4" s="9">
        <f t="shared" si="7"/>
        <v>607</v>
      </c>
      <c r="FJ4" s="9">
        <f t="shared" si="7"/>
        <v>606</v>
      </c>
      <c r="FK4" s="9">
        <f t="shared" si="7"/>
        <v>605</v>
      </c>
      <c r="FL4" s="9">
        <f t="shared" si="7"/>
        <v>604</v>
      </c>
      <c r="FM4" s="9">
        <f t="shared" si="7"/>
        <v>603</v>
      </c>
      <c r="FN4" s="9">
        <f t="shared" si="7"/>
        <v>602</v>
      </c>
      <c r="FO4" s="9">
        <f t="shared" si="7"/>
        <v>601</v>
      </c>
      <c r="FP4" s="9">
        <f t="shared" si="7"/>
        <v>600</v>
      </c>
      <c r="FQ4" s="9">
        <f t="shared" si="7"/>
        <v>1040</v>
      </c>
      <c r="FR4" s="9">
        <f t="shared" si="7"/>
        <v>1039</v>
      </c>
      <c r="FS4" s="9">
        <f t="shared" si="7"/>
        <v>1038</v>
      </c>
      <c r="FT4" s="9">
        <f t="shared" si="7"/>
        <v>1037</v>
      </c>
      <c r="FU4" s="9">
        <f t="shared" si="7"/>
        <v>1036</v>
      </c>
      <c r="FV4" s="9">
        <f t="shared" si="7"/>
        <v>1035</v>
      </c>
      <c r="FW4" s="9">
        <f t="shared" si="7"/>
        <v>1034</v>
      </c>
      <c r="FX4" s="9">
        <f t="shared" si="7"/>
        <v>1033</v>
      </c>
      <c r="FY4" s="9">
        <f t="shared" si="7"/>
        <v>1032</v>
      </c>
      <c r="FZ4" s="9">
        <f t="shared" si="7"/>
        <v>1031</v>
      </c>
      <c r="GA4" s="9">
        <f t="shared" si="7"/>
        <v>1030</v>
      </c>
      <c r="GB4" s="9">
        <f t="shared" si="7"/>
        <v>1029</v>
      </c>
      <c r="GC4" s="9">
        <f t="shared" si="7"/>
        <v>1028</v>
      </c>
      <c r="GD4" s="9">
        <f t="shared" si="7"/>
        <v>1027</v>
      </c>
      <c r="GE4" s="9">
        <f t="shared" si="7"/>
        <v>1026</v>
      </c>
      <c r="GF4" s="9">
        <f t="shared" si="7"/>
        <v>1025</v>
      </c>
      <c r="GG4" s="9">
        <f t="shared" si="7"/>
        <v>1024</v>
      </c>
      <c r="GH4" s="9">
        <f t="shared" si="7"/>
        <v>1023</v>
      </c>
      <c r="GI4" s="9">
        <f t="shared" si="7"/>
        <v>1022</v>
      </c>
      <c r="GJ4" s="9">
        <f t="shared" si="7"/>
        <v>1021</v>
      </c>
      <c r="GK4" s="9">
        <f t="shared" si="7"/>
        <v>1020</v>
      </c>
      <c r="GL4" s="9">
        <f t="shared" si="7"/>
        <v>1019</v>
      </c>
      <c r="GM4" s="9">
        <f t="shared" si="7"/>
        <v>1018</v>
      </c>
      <c r="GN4" s="9">
        <f t="shared" si="7"/>
        <v>1017</v>
      </c>
      <c r="GO4" s="9">
        <f t="shared" si="7"/>
        <v>1016</v>
      </c>
      <c r="GP4" s="9">
        <f t="shared" si="7"/>
        <v>1015</v>
      </c>
      <c r="GQ4" s="9">
        <f t="shared" si="7"/>
        <v>1014</v>
      </c>
      <c r="GR4" s="9">
        <f t="shared" si="7"/>
        <v>1013</v>
      </c>
      <c r="GS4" s="9">
        <f t="shared" si="7"/>
        <v>1012</v>
      </c>
      <c r="GT4" s="9">
        <f t="shared" si="7"/>
        <v>1011</v>
      </c>
      <c r="GU4" s="9">
        <f t="shared" si="7"/>
        <v>1010</v>
      </c>
      <c r="GV4" s="9">
        <f t="shared" si="7"/>
        <v>1009</v>
      </c>
      <c r="GW4" s="9">
        <f t="shared" si="7"/>
        <v>1008</v>
      </c>
      <c r="GX4" s="9">
        <f t="shared" si="7"/>
        <v>1007</v>
      </c>
      <c r="GY4" s="9">
        <f t="shared" si="7"/>
        <v>1006</v>
      </c>
      <c r="GZ4" s="9">
        <f t="shared" si="7"/>
        <v>1005</v>
      </c>
      <c r="HA4" s="9">
        <f t="shared" si="7"/>
        <v>1004</v>
      </c>
      <c r="HB4" s="9">
        <f t="shared" si="7"/>
        <v>1003</v>
      </c>
      <c r="HC4" s="9">
        <f t="shared" si="7"/>
        <v>1002</v>
      </c>
      <c r="HD4" s="9">
        <f t="shared" si="7"/>
        <v>1001</v>
      </c>
      <c r="HE4" s="9">
        <f t="shared" si="7"/>
        <v>1000</v>
      </c>
    </row>
    <row r="5" spans="1:215" s="83" customFormat="1" x14ac:dyDescent="0.25">
      <c r="B5" s="83" t="s">
        <v>2</v>
      </c>
      <c r="F5" s="84"/>
      <c r="H5" s="9" t="s">
        <v>51</v>
      </c>
      <c r="I5" s="88" cm="1">
        <f t="array" ref="I5">_xlfn.XLOOKUP(I3,ZDROJ!$C$27:$C$31,_xlfn.XLOOKUP(kubbATPmodel!I8,ZDROJ!$D$26:$AR$26,ZDROJ!$D$27:$AR$31))</f>
        <v>41</v>
      </c>
      <c r="J5" s="88" cm="1">
        <f t="array" ref="J5">_xlfn.XLOOKUP(J3,ZDROJ!$C$27:$C$31,_xlfn.XLOOKUP(kubbATPmodel!J8,ZDROJ!$D$26:$AR$26,ZDROJ!$D$27:$AR$31))</f>
        <v>40</v>
      </c>
      <c r="K5" s="88" cm="1">
        <f t="array" ref="K5">_xlfn.XLOOKUP(K3,ZDROJ!$C$27:$C$31,_xlfn.XLOOKUP(kubbATPmodel!K8,ZDROJ!$D$26:$AR$26,ZDROJ!$D$27:$AR$31))</f>
        <v>39</v>
      </c>
      <c r="L5" s="88" cm="1">
        <f t="array" ref="L5">_xlfn.XLOOKUP(L3,ZDROJ!$C$27:$C$31,_xlfn.XLOOKUP(kubbATPmodel!L8,ZDROJ!$D$26:$AR$26,ZDROJ!$D$27:$AR$31))</f>
        <v>38</v>
      </c>
      <c r="M5" s="88" cm="1">
        <f t="array" ref="M5">_xlfn.XLOOKUP(M3,ZDROJ!$C$27:$C$31,_xlfn.XLOOKUP(kubbATPmodel!M8,ZDROJ!$D$26:$AR$26,ZDROJ!$D$27:$AR$31))</f>
        <v>37</v>
      </c>
      <c r="N5" s="88" cm="1">
        <f t="array" ref="N5">_xlfn.XLOOKUP(N3,ZDROJ!$C$27:$C$31,_xlfn.XLOOKUP(kubbATPmodel!N8,ZDROJ!$D$26:$AR$26,ZDROJ!$D$27:$AR$31))</f>
        <v>36</v>
      </c>
      <c r="O5" s="88" cm="1">
        <f t="array" ref="O5">_xlfn.XLOOKUP(O3,ZDROJ!$C$27:$C$31,_xlfn.XLOOKUP(kubbATPmodel!O8,ZDROJ!$D$26:$AR$26,ZDROJ!$D$27:$AR$31))</f>
        <v>35</v>
      </c>
      <c r="P5" s="88" cm="1">
        <f t="array" ref="P5">_xlfn.XLOOKUP(P3,ZDROJ!$C$27:$C$31,_xlfn.XLOOKUP(kubbATPmodel!P8,ZDROJ!$D$26:$AR$26,ZDROJ!$D$27:$AR$31))</f>
        <v>34</v>
      </c>
      <c r="Q5" s="88" cm="1">
        <f t="array" ref="Q5">_xlfn.XLOOKUP(Q3,ZDROJ!$C$27:$C$31,_xlfn.XLOOKUP(kubbATPmodel!Q8,ZDROJ!$D$26:$AR$26,ZDROJ!$D$27:$AR$31))</f>
        <v>33</v>
      </c>
      <c r="R5" s="88" cm="1">
        <f t="array" ref="R5">_xlfn.XLOOKUP(R3,ZDROJ!$C$27:$C$31,_xlfn.XLOOKUP(kubbATPmodel!R8,ZDROJ!$D$26:$AR$26,ZDROJ!$D$27:$AR$31))</f>
        <v>32</v>
      </c>
      <c r="S5" s="88" cm="1">
        <f t="array" ref="S5">_xlfn.XLOOKUP(S3,ZDROJ!$C$27:$C$31,_xlfn.XLOOKUP(kubbATPmodel!S8,ZDROJ!$D$26:$AR$26,ZDROJ!$D$27:$AR$31))</f>
        <v>31</v>
      </c>
      <c r="T5" s="88" cm="1">
        <f t="array" ref="T5">_xlfn.XLOOKUP(T3,ZDROJ!$C$27:$C$31,_xlfn.XLOOKUP(kubbATPmodel!T8,ZDROJ!$D$26:$AR$26,ZDROJ!$D$27:$AR$31))</f>
        <v>30</v>
      </c>
      <c r="U5" s="88" cm="1">
        <f t="array" ref="U5">_xlfn.XLOOKUP(U3,ZDROJ!$C$27:$C$31,_xlfn.XLOOKUP(kubbATPmodel!U8,ZDROJ!$D$26:$AR$26,ZDROJ!$D$27:$AR$31))</f>
        <v>29</v>
      </c>
      <c r="V5" s="88" cm="1">
        <f t="array" ref="V5">_xlfn.XLOOKUP(V3,ZDROJ!$C$27:$C$31,_xlfn.XLOOKUP(kubbATPmodel!V8,ZDROJ!$D$26:$AR$26,ZDROJ!$D$27:$AR$31))</f>
        <v>28</v>
      </c>
      <c r="W5" s="88" cm="1">
        <f t="array" ref="W5">_xlfn.XLOOKUP(W3,ZDROJ!$C$27:$C$31,_xlfn.XLOOKUP(kubbATPmodel!W8,ZDROJ!$D$26:$AR$26,ZDROJ!$D$27:$AR$31))</f>
        <v>27</v>
      </c>
      <c r="X5" s="88" cm="1">
        <f t="array" ref="X5">_xlfn.XLOOKUP(X3,ZDROJ!$C$27:$C$31,_xlfn.XLOOKUP(kubbATPmodel!X8,ZDROJ!$D$26:$AR$26,ZDROJ!$D$27:$AR$31))</f>
        <v>26</v>
      </c>
      <c r="Y5" s="88" cm="1">
        <f t="array" ref="Y5">_xlfn.XLOOKUP(Y3,ZDROJ!$C$27:$C$31,_xlfn.XLOOKUP(kubbATPmodel!Y8,ZDROJ!$D$26:$AR$26,ZDROJ!$D$27:$AR$31))</f>
        <v>25</v>
      </c>
      <c r="Z5" s="88" cm="1">
        <f t="array" ref="Z5">_xlfn.XLOOKUP(Z3,ZDROJ!$C$27:$C$31,_xlfn.XLOOKUP(kubbATPmodel!Z8,ZDROJ!$D$26:$AR$26,ZDROJ!$D$27:$AR$31))</f>
        <v>24</v>
      </c>
      <c r="AA5" s="88" cm="1">
        <f t="array" ref="AA5">_xlfn.XLOOKUP(AA3,ZDROJ!$C$27:$C$31,_xlfn.XLOOKUP(kubbATPmodel!AA8,ZDROJ!$D$26:$AR$26,ZDROJ!$D$27:$AR$31))</f>
        <v>23</v>
      </c>
      <c r="AB5" s="88" cm="1">
        <f t="array" ref="AB5">_xlfn.XLOOKUP(AB3,ZDROJ!$C$27:$C$31,_xlfn.XLOOKUP(kubbATPmodel!AB8,ZDROJ!$D$26:$AR$26,ZDROJ!$D$27:$AR$31))</f>
        <v>22</v>
      </c>
      <c r="AC5" s="88" cm="1">
        <f t="array" ref="AC5">_xlfn.XLOOKUP(AC3,ZDROJ!$C$27:$C$31,_xlfn.XLOOKUP(kubbATPmodel!AC8,ZDROJ!$D$26:$AR$26,ZDROJ!$D$27:$AR$31))</f>
        <v>21</v>
      </c>
      <c r="AD5" s="88" cm="1">
        <f t="array" ref="AD5">_xlfn.XLOOKUP(AD3,ZDROJ!$C$27:$C$31,_xlfn.XLOOKUP(kubbATPmodel!AD8,ZDROJ!$D$26:$AR$26,ZDROJ!$D$27:$AR$31))</f>
        <v>20</v>
      </c>
      <c r="AE5" s="88" cm="1">
        <f t="array" ref="AE5">_xlfn.XLOOKUP(AE3,ZDROJ!$C$27:$C$31,_xlfn.XLOOKUP(kubbATPmodel!AE8,ZDROJ!$D$26:$AR$26,ZDROJ!$D$27:$AR$31))</f>
        <v>19</v>
      </c>
      <c r="AF5" s="88" cm="1">
        <f t="array" ref="AF5">_xlfn.XLOOKUP(AF3,ZDROJ!$C$27:$C$31,_xlfn.XLOOKUP(kubbATPmodel!AF8,ZDROJ!$D$26:$AR$26,ZDROJ!$D$27:$AR$31))</f>
        <v>18</v>
      </c>
      <c r="AG5" s="88" cm="1">
        <f t="array" ref="AG5">_xlfn.XLOOKUP(AG3,ZDROJ!$C$27:$C$31,_xlfn.XLOOKUP(kubbATPmodel!AG8,ZDROJ!$D$26:$AR$26,ZDROJ!$D$27:$AR$31))</f>
        <v>17</v>
      </c>
      <c r="AH5" s="88" cm="1">
        <f t="array" ref="AH5">_xlfn.XLOOKUP(AH3,ZDROJ!$C$27:$C$31,_xlfn.XLOOKUP(kubbATPmodel!AH8,ZDROJ!$D$26:$AR$26,ZDROJ!$D$27:$AR$31))</f>
        <v>16</v>
      </c>
      <c r="AI5" s="88" cm="1">
        <f t="array" ref="AI5">_xlfn.XLOOKUP(AI3,ZDROJ!$C$27:$C$31,_xlfn.XLOOKUP(kubbATPmodel!AI8,ZDROJ!$D$26:$AR$26,ZDROJ!$D$27:$AR$31))</f>
        <v>15</v>
      </c>
      <c r="AJ5" s="88" cm="1">
        <f t="array" ref="AJ5">_xlfn.XLOOKUP(AJ3,ZDROJ!$C$27:$C$31,_xlfn.XLOOKUP(kubbATPmodel!AJ8,ZDROJ!$D$26:$AR$26,ZDROJ!$D$27:$AR$31))</f>
        <v>14</v>
      </c>
      <c r="AK5" s="88" cm="1">
        <f t="array" ref="AK5">_xlfn.XLOOKUP(AK3,ZDROJ!$C$27:$C$31,_xlfn.XLOOKUP(kubbATPmodel!AK8,ZDROJ!$D$26:$AR$26,ZDROJ!$D$27:$AR$31))</f>
        <v>13</v>
      </c>
      <c r="AL5" s="88" cm="1">
        <f t="array" ref="AL5">_xlfn.XLOOKUP(AL3,ZDROJ!$C$27:$C$31,_xlfn.XLOOKUP(kubbATPmodel!AL8,ZDROJ!$D$26:$AR$26,ZDROJ!$D$27:$AR$31))</f>
        <v>12</v>
      </c>
      <c r="AM5" s="88" cm="1">
        <f t="array" ref="AM5">_xlfn.XLOOKUP(AM3,ZDROJ!$C$27:$C$31,_xlfn.XLOOKUP(kubbATPmodel!AM8,ZDROJ!$D$26:$AR$26,ZDROJ!$D$27:$AR$31))</f>
        <v>11</v>
      </c>
      <c r="AN5" s="88" cm="1">
        <f t="array" ref="AN5">_xlfn.XLOOKUP(AN3,ZDROJ!$C$27:$C$31,_xlfn.XLOOKUP(kubbATPmodel!AN8,ZDROJ!$D$26:$AR$26,ZDROJ!$D$27:$AR$31))</f>
        <v>10</v>
      </c>
      <c r="AO5" s="88" cm="1">
        <f t="array" ref="AO5">_xlfn.XLOOKUP(AO3,ZDROJ!$C$27:$C$31,_xlfn.XLOOKUP(kubbATPmodel!AO8,ZDROJ!$D$26:$AR$26,ZDROJ!$D$27:$AR$31))</f>
        <v>9</v>
      </c>
      <c r="AP5" s="88" cm="1">
        <f t="array" ref="AP5">_xlfn.XLOOKUP(AP3,ZDROJ!$C$27:$C$31,_xlfn.XLOOKUP(kubbATPmodel!AP8,ZDROJ!$D$26:$AR$26,ZDROJ!$D$27:$AR$31))</f>
        <v>8</v>
      </c>
      <c r="AQ5" s="88" cm="1">
        <f t="array" ref="AQ5">_xlfn.XLOOKUP(AQ3,ZDROJ!$C$27:$C$31,_xlfn.XLOOKUP(kubbATPmodel!AQ8,ZDROJ!$D$26:$AR$26,ZDROJ!$D$27:$AR$31))</f>
        <v>7</v>
      </c>
      <c r="AR5" s="88" cm="1">
        <f t="array" ref="AR5">_xlfn.XLOOKUP(AR3,ZDROJ!$C$27:$C$31,_xlfn.XLOOKUP(kubbATPmodel!AR8,ZDROJ!$D$26:$AR$26,ZDROJ!$D$27:$AR$31))</f>
        <v>6</v>
      </c>
      <c r="AS5" s="88" cm="1">
        <f t="array" ref="AS5">_xlfn.XLOOKUP(AS3,ZDROJ!$C$27:$C$31,_xlfn.XLOOKUP(kubbATPmodel!AS8,ZDROJ!$D$26:$AR$26,ZDROJ!$D$27:$AR$31))</f>
        <v>5</v>
      </c>
      <c r="AT5" s="88" cm="1">
        <f t="array" ref="AT5">_xlfn.XLOOKUP(AT3,ZDROJ!$C$27:$C$31,_xlfn.XLOOKUP(kubbATPmodel!AT8,ZDROJ!$D$26:$AR$26,ZDROJ!$D$27:$AR$31))</f>
        <v>4</v>
      </c>
      <c r="AU5" s="88" cm="1">
        <f t="array" ref="AU5">_xlfn.XLOOKUP(AU3,ZDROJ!$C$27:$C$31,_xlfn.XLOOKUP(kubbATPmodel!AU8,ZDROJ!$D$26:$AR$26,ZDROJ!$D$27:$AR$31))</f>
        <v>3</v>
      </c>
      <c r="AV5" s="88" cm="1">
        <f t="array" ref="AV5">_xlfn.XLOOKUP(AV3,ZDROJ!$C$27:$C$31,_xlfn.XLOOKUP(kubbATPmodel!AV8,ZDROJ!$D$26:$AR$26,ZDROJ!$D$27:$AR$31))</f>
        <v>2</v>
      </c>
      <c r="AW5" s="88" cm="1">
        <f t="array" ref="AW5">_xlfn.XLOOKUP(AW3,ZDROJ!$C$27:$C$31,_xlfn.XLOOKUP(kubbATPmodel!AW8,ZDROJ!$D$26:$AR$26,ZDROJ!$D$27:$AR$31))</f>
        <v>1</v>
      </c>
      <c r="AX5" s="88" cm="1">
        <f t="array" ref="AX5">_xlfn.XLOOKUP(AX3,ZDROJ!$C$27:$C$31,_xlfn.XLOOKUP(kubbATPmodel!AX8,ZDROJ!$D$26:$AR$26,ZDROJ!$D$27:$AR$31))</f>
        <v>240</v>
      </c>
      <c r="AY5" s="88" cm="1">
        <f t="array" ref="AY5">_xlfn.XLOOKUP(AY3,ZDROJ!$C$27:$C$31,_xlfn.XLOOKUP(kubbATPmodel!AY8,ZDROJ!$D$26:$AR$26,ZDROJ!$D$27:$AR$31))</f>
        <v>239</v>
      </c>
      <c r="AZ5" s="88" cm="1">
        <f t="array" ref="AZ5">_xlfn.XLOOKUP(AZ3,ZDROJ!$C$27:$C$31,_xlfn.XLOOKUP(kubbATPmodel!AZ8,ZDROJ!$D$26:$AR$26,ZDROJ!$D$27:$AR$31))</f>
        <v>238</v>
      </c>
      <c r="BA5" s="88" cm="1">
        <f t="array" ref="BA5">_xlfn.XLOOKUP(BA3,ZDROJ!$C$27:$C$31,_xlfn.XLOOKUP(kubbATPmodel!BA8,ZDROJ!$D$26:$AR$26,ZDROJ!$D$27:$AR$31))</f>
        <v>237</v>
      </c>
      <c r="BB5" s="88" cm="1">
        <f t="array" ref="BB5">_xlfn.XLOOKUP(BB3,ZDROJ!$C$27:$C$31,_xlfn.XLOOKUP(kubbATPmodel!BB8,ZDROJ!$D$26:$AR$26,ZDROJ!$D$27:$AR$31))</f>
        <v>236</v>
      </c>
      <c r="BC5" s="88" cm="1">
        <f t="array" ref="BC5">_xlfn.XLOOKUP(BC3,ZDROJ!$C$27:$C$31,_xlfn.XLOOKUP(kubbATPmodel!BC8,ZDROJ!$D$26:$AR$26,ZDROJ!$D$27:$AR$31))</f>
        <v>235</v>
      </c>
      <c r="BD5" s="88" cm="1">
        <f t="array" ref="BD5">_xlfn.XLOOKUP(BD3,ZDROJ!$C$27:$C$31,_xlfn.XLOOKUP(kubbATPmodel!BD8,ZDROJ!$D$26:$AR$26,ZDROJ!$D$27:$AR$31))</f>
        <v>234</v>
      </c>
      <c r="BE5" s="88" cm="1">
        <f t="array" ref="BE5">_xlfn.XLOOKUP(BE3,ZDROJ!$C$27:$C$31,_xlfn.XLOOKUP(kubbATPmodel!BE8,ZDROJ!$D$26:$AR$26,ZDROJ!$D$27:$AR$31))</f>
        <v>233</v>
      </c>
      <c r="BF5" s="88" cm="1">
        <f t="array" ref="BF5">_xlfn.XLOOKUP(BF3,ZDROJ!$C$27:$C$31,_xlfn.XLOOKUP(kubbATPmodel!BF8,ZDROJ!$D$26:$AR$26,ZDROJ!$D$27:$AR$31))</f>
        <v>232</v>
      </c>
      <c r="BG5" s="88" cm="1">
        <f t="array" ref="BG5">_xlfn.XLOOKUP(BG3,ZDROJ!$C$27:$C$31,_xlfn.XLOOKUP(kubbATPmodel!BG8,ZDROJ!$D$26:$AR$26,ZDROJ!$D$27:$AR$31))</f>
        <v>231</v>
      </c>
      <c r="BH5" s="88" cm="1">
        <f t="array" ref="BH5">_xlfn.XLOOKUP(BH3,ZDROJ!$C$27:$C$31,_xlfn.XLOOKUP(kubbATPmodel!BH8,ZDROJ!$D$26:$AR$26,ZDROJ!$D$27:$AR$31))</f>
        <v>230</v>
      </c>
      <c r="BI5" s="88" cm="1">
        <f t="array" ref="BI5">_xlfn.XLOOKUP(BI3,ZDROJ!$C$27:$C$31,_xlfn.XLOOKUP(kubbATPmodel!BI8,ZDROJ!$D$26:$AR$26,ZDROJ!$D$27:$AR$31))</f>
        <v>229</v>
      </c>
      <c r="BJ5" s="88" cm="1">
        <f t="array" ref="BJ5">_xlfn.XLOOKUP(BJ3,ZDROJ!$C$27:$C$31,_xlfn.XLOOKUP(kubbATPmodel!BJ8,ZDROJ!$D$26:$AR$26,ZDROJ!$D$27:$AR$31))</f>
        <v>228</v>
      </c>
      <c r="BK5" s="88" cm="1">
        <f t="array" ref="BK5">_xlfn.XLOOKUP(BK3,ZDROJ!$C$27:$C$31,_xlfn.XLOOKUP(kubbATPmodel!BK8,ZDROJ!$D$26:$AR$26,ZDROJ!$D$27:$AR$31))</f>
        <v>227</v>
      </c>
      <c r="BL5" s="88" cm="1">
        <f t="array" ref="BL5">_xlfn.XLOOKUP(BL3,ZDROJ!$C$27:$C$31,_xlfn.XLOOKUP(kubbATPmodel!BL8,ZDROJ!$D$26:$AR$26,ZDROJ!$D$27:$AR$31))</f>
        <v>226</v>
      </c>
      <c r="BM5" s="88" cm="1">
        <f t="array" ref="BM5">_xlfn.XLOOKUP(BM3,ZDROJ!$C$27:$C$31,_xlfn.XLOOKUP(kubbATPmodel!BM8,ZDROJ!$D$26:$AR$26,ZDROJ!$D$27:$AR$31))</f>
        <v>225</v>
      </c>
      <c r="BN5" s="88" cm="1">
        <f t="array" ref="BN5">_xlfn.XLOOKUP(BN3,ZDROJ!$C$27:$C$31,_xlfn.XLOOKUP(kubbATPmodel!BN8,ZDROJ!$D$26:$AR$26,ZDROJ!$D$27:$AR$31))</f>
        <v>224</v>
      </c>
      <c r="BO5" s="88" cm="1">
        <f t="array" ref="BO5">_xlfn.XLOOKUP(BO3,ZDROJ!$C$27:$C$31,_xlfn.XLOOKUP(kubbATPmodel!BO8,ZDROJ!$D$26:$AR$26,ZDROJ!$D$27:$AR$31))</f>
        <v>223</v>
      </c>
      <c r="BP5" s="88" cm="1">
        <f t="array" ref="BP5">_xlfn.XLOOKUP(BP3,ZDROJ!$C$27:$C$31,_xlfn.XLOOKUP(kubbATPmodel!BP8,ZDROJ!$D$26:$AR$26,ZDROJ!$D$27:$AR$31))</f>
        <v>222</v>
      </c>
      <c r="BQ5" s="88" cm="1">
        <f t="array" ref="BQ5">_xlfn.XLOOKUP(BQ3,ZDROJ!$C$27:$C$31,_xlfn.XLOOKUP(kubbATPmodel!BQ8,ZDROJ!$D$26:$AR$26,ZDROJ!$D$27:$AR$31))</f>
        <v>221</v>
      </c>
      <c r="BR5" s="88" cm="1">
        <f t="array" ref="BR5">_xlfn.XLOOKUP(BR3,ZDROJ!$C$27:$C$31,_xlfn.XLOOKUP(kubbATPmodel!BR8,ZDROJ!$D$26:$AR$26,ZDROJ!$D$27:$AR$31))</f>
        <v>220</v>
      </c>
      <c r="BS5" s="88" cm="1">
        <f t="array" ref="BS5">_xlfn.XLOOKUP(BS3,ZDROJ!$C$27:$C$31,_xlfn.XLOOKUP(kubbATPmodel!BS8,ZDROJ!$D$26:$AR$26,ZDROJ!$D$27:$AR$31))</f>
        <v>219</v>
      </c>
      <c r="BT5" s="88" cm="1">
        <f t="array" ref="BT5">_xlfn.XLOOKUP(BT3,ZDROJ!$C$27:$C$31,_xlfn.XLOOKUP(kubbATPmodel!BT8,ZDROJ!$D$26:$AR$26,ZDROJ!$D$27:$AR$31))</f>
        <v>218</v>
      </c>
      <c r="BU5" s="88" cm="1">
        <f t="array" ref="BU5">_xlfn.XLOOKUP(BU3,ZDROJ!$C$27:$C$31,_xlfn.XLOOKUP(kubbATPmodel!BU8,ZDROJ!$D$26:$AR$26,ZDROJ!$D$27:$AR$31))</f>
        <v>217</v>
      </c>
      <c r="BV5" s="88" cm="1">
        <f t="array" ref="BV5">_xlfn.XLOOKUP(BV3,ZDROJ!$C$27:$C$31,_xlfn.XLOOKUP(kubbATPmodel!BV8,ZDROJ!$D$26:$AR$26,ZDROJ!$D$27:$AR$31))</f>
        <v>216</v>
      </c>
      <c r="BW5" s="88" cm="1">
        <f t="array" ref="BW5">_xlfn.XLOOKUP(BW3,ZDROJ!$C$27:$C$31,_xlfn.XLOOKUP(kubbATPmodel!BW8,ZDROJ!$D$26:$AR$26,ZDROJ!$D$27:$AR$31))</f>
        <v>215</v>
      </c>
      <c r="BX5" s="88" cm="1">
        <f t="array" ref="BX5">_xlfn.XLOOKUP(BX3,ZDROJ!$C$27:$C$31,_xlfn.XLOOKUP(kubbATPmodel!BX8,ZDROJ!$D$26:$AR$26,ZDROJ!$D$27:$AR$31))</f>
        <v>214</v>
      </c>
      <c r="BY5" s="88" cm="1">
        <f t="array" ref="BY5">_xlfn.XLOOKUP(BY3,ZDROJ!$C$27:$C$31,_xlfn.XLOOKUP(kubbATPmodel!BY8,ZDROJ!$D$26:$AR$26,ZDROJ!$D$27:$AR$31))</f>
        <v>213</v>
      </c>
      <c r="BZ5" s="88" cm="1">
        <f t="array" ref="BZ5">_xlfn.XLOOKUP(BZ3,ZDROJ!$C$27:$C$31,_xlfn.XLOOKUP(kubbATPmodel!BZ8,ZDROJ!$D$26:$AR$26,ZDROJ!$D$27:$AR$31))</f>
        <v>212</v>
      </c>
      <c r="CA5" s="88" cm="1">
        <f t="array" ref="CA5">_xlfn.XLOOKUP(CA3,ZDROJ!$C$27:$C$31,_xlfn.XLOOKUP(kubbATPmodel!CA8,ZDROJ!$D$26:$AR$26,ZDROJ!$D$27:$AR$31))</f>
        <v>211</v>
      </c>
      <c r="CB5" s="88" cm="1">
        <f t="array" ref="CB5">_xlfn.XLOOKUP(CB3,ZDROJ!$C$27:$C$31,_xlfn.XLOOKUP(kubbATPmodel!CB8,ZDROJ!$D$26:$AR$26,ZDROJ!$D$27:$AR$31))</f>
        <v>210</v>
      </c>
      <c r="CC5" s="88" cm="1">
        <f t="array" ref="CC5">_xlfn.XLOOKUP(CC3,ZDROJ!$C$27:$C$31,_xlfn.XLOOKUP(kubbATPmodel!CC8,ZDROJ!$D$26:$AR$26,ZDROJ!$D$27:$AR$31))</f>
        <v>209</v>
      </c>
      <c r="CD5" s="88" cm="1">
        <f t="array" ref="CD5">_xlfn.XLOOKUP(CD3,ZDROJ!$C$27:$C$31,_xlfn.XLOOKUP(kubbATPmodel!CD8,ZDROJ!$D$26:$AR$26,ZDROJ!$D$27:$AR$31))</f>
        <v>208</v>
      </c>
      <c r="CE5" s="88" cm="1">
        <f t="array" ref="CE5">_xlfn.XLOOKUP(CE3,ZDROJ!$C$27:$C$31,_xlfn.XLOOKUP(kubbATPmodel!CE8,ZDROJ!$D$26:$AR$26,ZDROJ!$D$27:$AR$31))</f>
        <v>207</v>
      </c>
      <c r="CF5" s="88" cm="1">
        <f t="array" ref="CF5">_xlfn.XLOOKUP(CF3,ZDROJ!$C$27:$C$31,_xlfn.XLOOKUP(kubbATPmodel!CF8,ZDROJ!$D$26:$AR$26,ZDROJ!$D$27:$AR$31))</f>
        <v>206</v>
      </c>
      <c r="CG5" s="88" cm="1">
        <f t="array" ref="CG5">_xlfn.XLOOKUP(CG3,ZDROJ!$C$27:$C$31,_xlfn.XLOOKUP(kubbATPmodel!CG8,ZDROJ!$D$26:$AR$26,ZDROJ!$D$27:$AR$31))</f>
        <v>205</v>
      </c>
      <c r="CH5" s="88" cm="1">
        <f t="array" ref="CH5">_xlfn.XLOOKUP(CH3,ZDROJ!$C$27:$C$31,_xlfn.XLOOKUP(kubbATPmodel!CH8,ZDROJ!$D$26:$AR$26,ZDROJ!$D$27:$AR$31))</f>
        <v>204</v>
      </c>
      <c r="CI5" s="88" cm="1">
        <f t="array" ref="CI5">_xlfn.XLOOKUP(CI3,ZDROJ!$C$27:$C$31,_xlfn.XLOOKUP(kubbATPmodel!CI8,ZDROJ!$D$26:$AR$26,ZDROJ!$D$27:$AR$31))</f>
        <v>203</v>
      </c>
      <c r="CJ5" s="88" cm="1">
        <f t="array" ref="CJ5">_xlfn.XLOOKUP(CJ3,ZDROJ!$C$27:$C$31,_xlfn.XLOOKUP(kubbATPmodel!CJ8,ZDROJ!$D$26:$AR$26,ZDROJ!$D$27:$AR$31))</f>
        <v>202</v>
      </c>
      <c r="CK5" s="88" cm="1">
        <f t="array" ref="CK5">_xlfn.XLOOKUP(CK3,ZDROJ!$C$27:$C$31,_xlfn.XLOOKUP(kubbATPmodel!CK8,ZDROJ!$D$26:$AR$26,ZDROJ!$D$27:$AR$31))</f>
        <v>201</v>
      </c>
      <c r="CL5" s="88" cm="1">
        <f t="array" ref="CL5">_xlfn.XLOOKUP(CL3,ZDROJ!$C$27:$C$31,_xlfn.XLOOKUP(kubbATPmodel!CL8,ZDROJ!$D$26:$AR$26,ZDROJ!$D$27:$AR$31))</f>
        <v>200</v>
      </c>
      <c r="CM5" s="88" cm="1">
        <f t="array" ref="CM5">_xlfn.XLOOKUP(CM3,ZDROJ!$C$27:$C$31,_xlfn.XLOOKUP(kubbATPmodel!CM8,ZDROJ!$D$26:$AR$26,ZDROJ!$D$27:$AR$31))</f>
        <v>440</v>
      </c>
      <c r="CN5" s="88" cm="1">
        <f t="array" ref="CN5">_xlfn.XLOOKUP(CN3,ZDROJ!$C$27:$C$31,_xlfn.XLOOKUP(kubbATPmodel!CN8,ZDROJ!$D$26:$AR$26,ZDROJ!$D$27:$AR$31))</f>
        <v>439</v>
      </c>
      <c r="CO5" s="88" cm="1">
        <f t="array" ref="CO5">_xlfn.XLOOKUP(CO3,ZDROJ!$C$27:$C$31,_xlfn.XLOOKUP(kubbATPmodel!CO8,ZDROJ!$D$26:$AR$26,ZDROJ!$D$27:$AR$31))</f>
        <v>438</v>
      </c>
      <c r="CP5" s="88" cm="1">
        <f t="array" ref="CP5">_xlfn.XLOOKUP(CP3,ZDROJ!$C$27:$C$31,_xlfn.XLOOKUP(kubbATPmodel!CP8,ZDROJ!$D$26:$AR$26,ZDROJ!$D$27:$AR$31))</f>
        <v>437</v>
      </c>
      <c r="CQ5" s="88" cm="1">
        <f t="array" ref="CQ5">_xlfn.XLOOKUP(CQ3,ZDROJ!$C$27:$C$31,_xlfn.XLOOKUP(kubbATPmodel!CQ8,ZDROJ!$D$26:$AR$26,ZDROJ!$D$27:$AR$31))</f>
        <v>436</v>
      </c>
      <c r="CR5" s="88" cm="1">
        <f t="array" ref="CR5">_xlfn.XLOOKUP(CR3,ZDROJ!$C$27:$C$31,_xlfn.XLOOKUP(kubbATPmodel!CR8,ZDROJ!$D$26:$AR$26,ZDROJ!$D$27:$AR$31))</f>
        <v>435</v>
      </c>
      <c r="CS5" s="88" cm="1">
        <f t="array" ref="CS5">_xlfn.XLOOKUP(CS3,ZDROJ!$C$27:$C$31,_xlfn.XLOOKUP(kubbATPmodel!CS8,ZDROJ!$D$26:$AR$26,ZDROJ!$D$27:$AR$31))</f>
        <v>434</v>
      </c>
      <c r="CT5" s="88" cm="1">
        <f t="array" ref="CT5">_xlfn.XLOOKUP(CT3,ZDROJ!$C$27:$C$31,_xlfn.XLOOKUP(kubbATPmodel!CT8,ZDROJ!$D$26:$AR$26,ZDROJ!$D$27:$AR$31))</f>
        <v>433</v>
      </c>
      <c r="CU5" s="88" cm="1">
        <f t="array" ref="CU5">_xlfn.XLOOKUP(CU3,ZDROJ!$C$27:$C$31,_xlfn.XLOOKUP(kubbATPmodel!CU8,ZDROJ!$D$26:$AR$26,ZDROJ!$D$27:$AR$31))</f>
        <v>432</v>
      </c>
      <c r="CV5" s="88" cm="1">
        <f t="array" ref="CV5">_xlfn.XLOOKUP(CV3,ZDROJ!$C$27:$C$31,_xlfn.XLOOKUP(kubbATPmodel!CV8,ZDROJ!$D$26:$AR$26,ZDROJ!$D$27:$AR$31))</f>
        <v>431</v>
      </c>
      <c r="CW5" s="88" cm="1">
        <f t="array" ref="CW5">_xlfn.XLOOKUP(CW3,ZDROJ!$C$27:$C$31,_xlfn.XLOOKUP(kubbATPmodel!CW8,ZDROJ!$D$26:$AR$26,ZDROJ!$D$27:$AR$31))</f>
        <v>430</v>
      </c>
      <c r="CX5" s="88" cm="1">
        <f t="array" ref="CX5">_xlfn.XLOOKUP(CX3,ZDROJ!$C$27:$C$31,_xlfn.XLOOKUP(kubbATPmodel!CX8,ZDROJ!$D$26:$AR$26,ZDROJ!$D$27:$AR$31))</f>
        <v>429</v>
      </c>
      <c r="CY5" s="88" cm="1">
        <f t="array" ref="CY5">_xlfn.XLOOKUP(CY3,ZDROJ!$C$27:$C$31,_xlfn.XLOOKUP(kubbATPmodel!CY8,ZDROJ!$D$26:$AR$26,ZDROJ!$D$27:$AR$31))</f>
        <v>428</v>
      </c>
      <c r="CZ5" s="88" cm="1">
        <f t="array" ref="CZ5">_xlfn.XLOOKUP(CZ3,ZDROJ!$C$27:$C$31,_xlfn.XLOOKUP(kubbATPmodel!CZ8,ZDROJ!$D$26:$AR$26,ZDROJ!$D$27:$AR$31))</f>
        <v>427</v>
      </c>
      <c r="DA5" s="88" cm="1">
        <f t="array" ref="DA5">_xlfn.XLOOKUP(DA3,ZDROJ!$C$27:$C$31,_xlfn.XLOOKUP(kubbATPmodel!DA8,ZDROJ!$D$26:$AR$26,ZDROJ!$D$27:$AR$31))</f>
        <v>426</v>
      </c>
      <c r="DB5" s="88" cm="1">
        <f t="array" ref="DB5">_xlfn.XLOOKUP(DB3,ZDROJ!$C$27:$C$31,_xlfn.XLOOKUP(kubbATPmodel!DB8,ZDROJ!$D$26:$AR$26,ZDROJ!$D$27:$AR$31))</f>
        <v>425</v>
      </c>
      <c r="DC5" s="88" cm="1">
        <f t="array" ref="DC5">_xlfn.XLOOKUP(DC3,ZDROJ!$C$27:$C$31,_xlfn.XLOOKUP(kubbATPmodel!DC8,ZDROJ!$D$26:$AR$26,ZDROJ!$D$27:$AR$31))</f>
        <v>424</v>
      </c>
      <c r="DD5" s="88" cm="1">
        <f t="array" ref="DD5">_xlfn.XLOOKUP(DD3,ZDROJ!$C$27:$C$31,_xlfn.XLOOKUP(kubbATPmodel!DD8,ZDROJ!$D$26:$AR$26,ZDROJ!$D$27:$AR$31))</f>
        <v>423</v>
      </c>
      <c r="DE5" s="88" cm="1">
        <f t="array" ref="DE5">_xlfn.XLOOKUP(DE3,ZDROJ!$C$27:$C$31,_xlfn.XLOOKUP(kubbATPmodel!DE8,ZDROJ!$D$26:$AR$26,ZDROJ!$D$27:$AR$31))</f>
        <v>422</v>
      </c>
      <c r="DF5" s="88" cm="1">
        <f t="array" ref="DF5">_xlfn.XLOOKUP(DF3,ZDROJ!$C$27:$C$31,_xlfn.XLOOKUP(kubbATPmodel!DF8,ZDROJ!$D$26:$AR$26,ZDROJ!$D$27:$AR$31))</f>
        <v>421</v>
      </c>
      <c r="DG5" s="88" cm="1">
        <f t="array" ref="DG5">_xlfn.XLOOKUP(DG3,ZDROJ!$C$27:$C$31,_xlfn.XLOOKUP(kubbATPmodel!DG8,ZDROJ!$D$26:$AR$26,ZDROJ!$D$27:$AR$31))</f>
        <v>420</v>
      </c>
      <c r="DH5" s="88" cm="1">
        <f t="array" ref="DH5">_xlfn.XLOOKUP(DH3,ZDROJ!$C$27:$C$31,_xlfn.XLOOKUP(kubbATPmodel!DH8,ZDROJ!$D$26:$AR$26,ZDROJ!$D$27:$AR$31))</f>
        <v>419</v>
      </c>
      <c r="DI5" s="88" cm="1">
        <f t="array" ref="DI5">_xlfn.XLOOKUP(DI3,ZDROJ!$C$27:$C$31,_xlfn.XLOOKUP(kubbATPmodel!DI8,ZDROJ!$D$26:$AR$26,ZDROJ!$D$27:$AR$31))</f>
        <v>418</v>
      </c>
      <c r="DJ5" s="88" cm="1">
        <f t="array" ref="DJ5">_xlfn.XLOOKUP(DJ3,ZDROJ!$C$27:$C$31,_xlfn.XLOOKUP(kubbATPmodel!DJ8,ZDROJ!$D$26:$AR$26,ZDROJ!$D$27:$AR$31))</f>
        <v>417</v>
      </c>
      <c r="DK5" s="88" cm="1">
        <f t="array" ref="DK5">_xlfn.XLOOKUP(DK3,ZDROJ!$C$27:$C$31,_xlfn.XLOOKUP(kubbATPmodel!DK8,ZDROJ!$D$26:$AR$26,ZDROJ!$D$27:$AR$31))</f>
        <v>416</v>
      </c>
      <c r="DL5" s="88" cm="1">
        <f t="array" ref="DL5">_xlfn.XLOOKUP(DL3,ZDROJ!$C$27:$C$31,_xlfn.XLOOKUP(kubbATPmodel!DL8,ZDROJ!$D$26:$AR$26,ZDROJ!$D$27:$AR$31))</f>
        <v>415</v>
      </c>
      <c r="DM5" s="88" cm="1">
        <f t="array" ref="DM5">_xlfn.XLOOKUP(DM3,ZDROJ!$C$27:$C$31,_xlfn.XLOOKUP(kubbATPmodel!DM8,ZDROJ!$D$26:$AR$26,ZDROJ!$D$27:$AR$31))</f>
        <v>414</v>
      </c>
      <c r="DN5" s="88" cm="1">
        <f t="array" ref="DN5">_xlfn.XLOOKUP(DN3,ZDROJ!$C$27:$C$31,_xlfn.XLOOKUP(kubbATPmodel!DN8,ZDROJ!$D$26:$AR$26,ZDROJ!$D$27:$AR$31))</f>
        <v>413</v>
      </c>
      <c r="DO5" s="88" cm="1">
        <f t="array" ref="DO5">_xlfn.XLOOKUP(DO3,ZDROJ!$C$27:$C$31,_xlfn.XLOOKUP(kubbATPmodel!DO8,ZDROJ!$D$26:$AR$26,ZDROJ!$D$27:$AR$31))</f>
        <v>412</v>
      </c>
      <c r="DP5" s="88" cm="1">
        <f t="array" ref="DP5">_xlfn.XLOOKUP(DP3,ZDROJ!$C$27:$C$31,_xlfn.XLOOKUP(kubbATPmodel!DP8,ZDROJ!$D$26:$AR$26,ZDROJ!$D$27:$AR$31))</f>
        <v>411</v>
      </c>
      <c r="DQ5" s="88" cm="1">
        <f t="array" ref="DQ5">_xlfn.XLOOKUP(DQ3,ZDROJ!$C$27:$C$31,_xlfn.XLOOKUP(kubbATPmodel!DQ8,ZDROJ!$D$26:$AR$26,ZDROJ!$D$27:$AR$31))</f>
        <v>410</v>
      </c>
      <c r="DR5" s="88" cm="1">
        <f t="array" ref="DR5">_xlfn.XLOOKUP(DR3,ZDROJ!$C$27:$C$31,_xlfn.XLOOKUP(kubbATPmodel!DR8,ZDROJ!$D$26:$AR$26,ZDROJ!$D$27:$AR$31))</f>
        <v>409</v>
      </c>
      <c r="DS5" s="88" cm="1">
        <f t="array" ref="DS5">_xlfn.XLOOKUP(DS3,ZDROJ!$C$27:$C$31,_xlfn.XLOOKUP(kubbATPmodel!DS8,ZDROJ!$D$26:$AR$26,ZDROJ!$D$27:$AR$31))</f>
        <v>408</v>
      </c>
      <c r="DT5" s="88" cm="1">
        <f t="array" ref="DT5">_xlfn.XLOOKUP(DT3,ZDROJ!$C$27:$C$31,_xlfn.XLOOKUP(kubbATPmodel!DT8,ZDROJ!$D$26:$AR$26,ZDROJ!$D$27:$AR$31))</f>
        <v>407</v>
      </c>
      <c r="DU5" s="88" cm="1">
        <f t="array" ref="DU5">_xlfn.XLOOKUP(DU3,ZDROJ!$C$27:$C$31,_xlfn.XLOOKUP(kubbATPmodel!DU8,ZDROJ!$D$26:$AR$26,ZDROJ!$D$27:$AR$31))</f>
        <v>406</v>
      </c>
      <c r="DV5" s="88" cm="1">
        <f t="array" ref="DV5">_xlfn.XLOOKUP(DV3,ZDROJ!$C$27:$C$31,_xlfn.XLOOKUP(kubbATPmodel!DV8,ZDROJ!$D$26:$AR$26,ZDROJ!$D$27:$AR$31))</f>
        <v>405</v>
      </c>
      <c r="DW5" s="88" cm="1">
        <f t="array" ref="DW5">_xlfn.XLOOKUP(DW3,ZDROJ!$C$27:$C$31,_xlfn.XLOOKUP(kubbATPmodel!DW8,ZDROJ!$D$26:$AR$26,ZDROJ!$D$27:$AR$31))</f>
        <v>404</v>
      </c>
      <c r="DX5" s="88" cm="1">
        <f t="array" ref="DX5">_xlfn.XLOOKUP(DX3,ZDROJ!$C$27:$C$31,_xlfn.XLOOKUP(kubbATPmodel!DX8,ZDROJ!$D$26:$AR$26,ZDROJ!$D$27:$AR$31))</f>
        <v>403</v>
      </c>
      <c r="DY5" s="88" cm="1">
        <f t="array" ref="DY5">_xlfn.XLOOKUP(DY3,ZDROJ!$C$27:$C$31,_xlfn.XLOOKUP(kubbATPmodel!DY8,ZDROJ!$D$26:$AR$26,ZDROJ!$D$27:$AR$31))</f>
        <v>402</v>
      </c>
      <c r="DZ5" s="88" cm="1">
        <f t="array" ref="DZ5">_xlfn.XLOOKUP(DZ3,ZDROJ!$C$27:$C$31,_xlfn.XLOOKUP(kubbATPmodel!DZ8,ZDROJ!$D$26:$AR$26,ZDROJ!$D$27:$AR$31))</f>
        <v>401</v>
      </c>
      <c r="EA5" s="88" cm="1">
        <f t="array" ref="EA5">_xlfn.XLOOKUP(EA3,ZDROJ!$C$27:$C$31,_xlfn.XLOOKUP(kubbATPmodel!EA8,ZDROJ!$D$26:$AR$26,ZDROJ!$D$27:$AR$31))</f>
        <v>400</v>
      </c>
      <c r="EB5" s="88" cm="1">
        <f t="array" ref="EB5">_xlfn.XLOOKUP(EB3,ZDROJ!$C$27:$C$31,_xlfn.XLOOKUP(kubbATPmodel!EB8,ZDROJ!$D$26:$AR$26,ZDROJ!$D$27:$AR$31))</f>
        <v>640</v>
      </c>
      <c r="EC5" s="88" cm="1">
        <f t="array" ref="EC5">_xlfn.XLOOKUP(EC3,ZDROJ!$C$27:$C$31,_xlfn.XLOOKUP(kubbATPmodel!EC8,ZDROJ!$D$26:$AR$26,ZDROJ!$D$27:$AR$31))</f>
        <v>639</v>
      </c>
      <c r="ED5" s="88" cm="1">
        <f t="array" ref="ED5">_xlfn.XLOOKUP(ED3,ZDROJ!$C$27:$C$31,_xlfn.XLOOKUP(kubbATPmodel!ED8,ZDROJ!$D$26:$AR$26,ZDROJ!$D$27:$AR$31))</f>
        <v>638</v>
      </c>
      <c r="EE5" s="88" cm="1">
        <f t="array" ref="EE5">_xlfn.XLOOKUP(EE3,ZDROJ!$C$27:$C$31,_xlfn.XLOOKUP(kubbATPmodel!EE8,ZDROJ!$D$26:$AR$26,ZDROJ!$D$27:$AR$31))</f>
        <v>637</v>
      </c>
      <c r="EF5" s="88" cm="1">
        <f t="array" ref="EF5">_xlfn.XLOOKUP(EF3,ZDROJ!$C$27:$C$31,_xlfn.XLOOKUP(kubbATPmodel!EF8,ZDROJ!$D$26:$AR$26,ZDROJ!$D$27:$AR$31))</f>
        <v>636</v>
      </c>
      <c r="EG5" s="88" cm="1">
        <f t="array" ref="EG5">_xlfn.XLOOKUP(EG3,ZDROJ!$C$27:$C$31,_xlfn.XLOOKUP(kubbATPmodel!EG8,ZDROJ!$D$26:$AR$26,ZDROJ!$D$27:$AR$31))</f>
        <v>635</v>
      </c>
      <c r="EH5" s="88" cm="1">
        <f t="array" ref="EH5">_xlfn.XLOOKUP(EH3,ZDROJ!$C$27:$C$31,_xlfn.XLOOKUP(kubbATPmodel!EH8,ZDROJ!$D$26:$AR$26,ZDROJ!$D$27:$AR$31))</f>
        <v>634</v>
      </c>
      <c r="EI5" s="88" cm="1">
        <f t="array" ref="EI5">_xlfn.XLOOKUP(EI3,ZDROJ!$C$27:$C$31,_xlfn.XLOOKUP(kubbATPmodel!EI8,ZDROJ!$D$26:$AR$26,ZDROJ!$D$27:$AR$31))</f>
        <v>633</v>
      </c>
      <c r="EJ5" s="88" cm="1">
        <f t="array" ref="EJ5">_xlfn.XLOOKUP(EJ3,ZDROJ!$C$27:$C$31,_xlfn.XLOOKUP(kubbATPmodel!EJ8,ZDROJ!$D$26:$AR$26,ZDROJ!$D$27:$AR$31))</f>
        <v>632</v>
      </c>
      <c r="EK5" s="88" cm="1">
        <f t="array" ref="EK5">_xlfn.XLOOKUP(EK3,ZDROJ!$C$27:$C$31,_xlfn.XLOOKUP(kubbATPmodel!EK8,ZDROJ!$D$26:$AR$26,ZDROJ!$D$27:$AR$31))</f>
        <v>631</v>
      </c>
      <c r="EL5" s="88" cm="1">
        <f t="array" ref="EL5">_xlfn.XLOOKUP(EL3,ZDROJ!$C$27:$C$31,_xlfn.XLOOKUP(kubbATPmodel!EL8,ZDROJ!$D$26:$AR$26,ZDROJ!$D$27:$AR$31))</f>
        <v>630</v>
      </c>
      <c r="EM5" s="88" cm="1">
        <f t="array" ref="EM5">_xlfn.XLOOKUP(EM3,ZDROJ!$C$27:$C$31,_xlfn.XLOOKUP(kubbATPmodel!EM8,ZDROJ!$D$26:$AR$26,ZDROJ!$D$27:$AR$31))</f>
        <v>629</v>
      </c>
      <c r="EN5" s="88" cm="1">
        <f t="array" ref="EN5">_xlfn.XLOOKUP(EN3,ZDROJ!$C$27:$C$31,_xlfn.XLOOKUP(kubbATPmodel!EN8,ZDROJ!$D$26:$AR$26,ZDROJ!$D$27:$AR$31))</f>
        <v>628</v>
      </c>
      <c r="EO5" s="88" cm="1">
        <f t="array" ref="EO5">_xlfn.XLOOKUP(EO3,ZDROJ!$C$27:$C$31,_xlfn.XLOOKUP(kubbATPmodel!EO8,ZDROJ!$D$26:$AR$26,ZDROJ!$D$27:$AR$31))</f>
        <v>627</v>
      </c>
      <c r="EP5" s="88" cm="1">
        <f t="array" ref="EP5">_xlfn.XLOOKUP(EP3,ZDROJ!$C$27:$C$31,_xlfn.XLOOKUP(kubbATPmodel!EP8,ZDROJ!$D$26:$AR$26,ZDROJ!$D$27:$AR$31))</f>
        <v>626</v>
      </c>
      <c r="EQ5" s="88" cm="1">
        <f t="array" ref="EQ5">_xlfn.XLOOKUP(EQ3,ZDROJ!$C$27:$C$31,_xlfn.XLOOKUP(kubbATPmodel!EQ8,ZDROJ!$D$26:$AR$26,ZDROJ!$D$27:$AR$31))</f>
        <v>625</v>
      </c>
      <c r="ER5" s="88" cm="1">
        <f t="array" ref="ER5">_xlfn.XLOOKUP(ER3,ZDROJ!$C$27:$C$31,_xlfn.XLOOKUP(kubbATPmodel!ER8,ZDROJ!$D$26:$AR$26,ZDROJ!$D$27:$AR$31))</f>
        <v>624</v>
      </c>
      <c r="ES5" s="88" cm="1">
        <f t="array" ref="ES5">_xlfn.XLOOKUP(ES3,ZDROJ!$C$27:$C$31,_xlfn.XLOOKUP(kubbATPmodel!ES8,ZDROJ!$D$26:$AR$26,ZDROJ!$D$27:$AR$31))</f>
        <v>623</v>
      </c>
      <c r="ET5" s="88" cm="1">
        <f t="array" ref="ET5">_xlfn.XLOOKUP(ET3,ZDROJ!$C$27:$C$31,_xlfn.XLOOKUP(kubbATPmodel!ET8,ZDROJ!$D$26:$AR$26,ZDROJ!$D$27:$AR$31))</f>
        <v>622</v>
      </c>
      <c r="EU5" s="88" cm="1">
        <f t="array" ref="EU5">_xlfn.XLOOKUP(EU3,ZDROJ!$C$27:$C$31,_xlfn.XLOOKUP(kubbATPmodel!EU8,ZDROJ!$D$26:$AR$26,ZDROJ!$D$27:$AR$31))</f>
        <v>621</v>
      </c>
      <c r="EV5" s="88" cm="1">
        <f t="array" ref="EV5">_xlfn.XLOOKUP(EV3,ZDROJ!$C$27:$C$31,_xlfn.XLOOKUP(kubbATPmodel!EV8,ZDROJ!$D$26:$AR$26,ZDROJ!$D$27:$AR$31))</f>
        <v>620</v>
      </c>
      <c r="EW5" s="88" cm="1">
        <f t="array" ref="EW5">_xlfn.XLOOKUP(EW3,ZDROJ!$C$27:$C$31,_xlfn.XLOOKUP(kubbATPmodel!EW8,ZDROJ!$D$26:$AR$26,ZDROJ!$D$27:$AR$31))</f>
        <v>619</v>
      </c>
      <c r="EX5" s="88" cm="1">
        <f t="array" ref="EX5">_xlfn.XLOOKUP(EX3,ZDROJ!$C$27:$C$31,_xlfn.XLOOKUP(kubbATPmodel!EX8,ZDROJ!$D$26:$AR$26,ZDROJ!$D$27:$AR$31))</f>
        <v>618</v>
      </c>
      <c r="EY5" s="88" cm="1">
        <f t="array" ref="EY5">_xlfn.XLOOKUP(EY3,ZDROJ!$C$27:$C$31,_xlfn.XLOOKUP(kubbATPmodel!EY8,ZDROJ!$D$26:$AR$26,ZDROJ!$D$27:$AR$31))</f>
        <v>617</v>
      </c>
      <c r="EZ5" s="88" cm="1">
        <f t="array" ref="EZ5">_xlfn.XLOOKUP(EZ3,ZDROJ!$C$27:$C$31,_xlfn.XLOOKUP(kubbATPmodel!EZ8,ZDROJ!$D$26:$AR$26,ZDROJ!$D$27:$AR$31))</f>
        <v>616</v>
      </c>
      <c r="FA5" s="88" cm="1">
        <f t="array" ref="FA5">_xlfn.XLOOKUP(FA3,ZDROJ!$C$27:$C$31,_xlfn.XLOOKUP(kubbATPmodel!FA8,ZDROJ!$D$26:$AR$26,ZDROJ!$D$27:$AR$31))</f>
        <v>615</v>
      </c>
      <c r="FB5" s="88" cm="1">
        <f t="array" ref="FB5">_xlfn.XLOOKUP(FB3,ZDROJ!$C$27:$C$31,_xlfn.XLOOKUP(kubbATPmodel!FB8,ZDROJ!$D$26:$AR$26,ZDROJ!$D$27:$AR$31))</f>
        <v>614</v>
      </c>
      <c r="FC5" s="88" cm="1">
        <f t="array" ref="FC5">_xlfn.XLOOKUP(FC3,ZDROJ!$C$27:$C$31,_xlfn.XLOOKUP(kubbATPmodel!FC8,ZDROJ!$D$26:$AR$26,ZDROJ!$D$27:$AR$31))</f>
        <v>613</v>
      </c>
      <c r="FD5" s="88" cm="1">
        <f t="array" ref="FD5">_xlfn.XLOOKUP(FD3,ZDROJ!$C$27:$C$31,_xlfn.XLOOKUP(kubbATPmodel!FD8,ZDROJ!$D$26:$AR$26,ZDROJ!$D$27:$AR$31))</f>
        <v>612</v>
      </c>
      <c r="FE5" s="88" cm="1">
        <f t="array" ref="FE5">_xlfn.XLOOKUP(FE3,ZDROJ!$C$27:$C$31,_xlfn.XLOOKUP(kubbATPmodel!FE8,ZDROJ!$D$26:$AR$26,ZDROJ!$D$27:$AR$31))</f>
        <v>611</v>
      </c>
      <c r="FF5" s="88" cm="1">
        <f t="array" ref="FF5">_xlfn.XLOOKUP(FF3,ZDROJ!$C$27:$C$31,_xlfn.XLOOKUP(kubbATPmodel!FF8,ZDROJ!$D$26:$AR$26,ZDROJ!$D$27:$AR$31))</f>
        <v>610</v>
      </c>
      <c r="FG5" s="88" cm="1">
        <f t="array" ref="FG5">_xlfn.XLOOKUP(FG3,ZDROJ!$C$27:$C$31,_xlfn.XLOOKUP(kubbATPmodel!FG8,ZDROJ!$D$26:$AR$26,ZDROJ!$D$27:$AR$31))</f>
        <v>609</v>
      </c>
      <c r="FH5" s="88" cm="1">
        <f t="array" ref="FH5">_xlfn.XLOOKUP(FH3,ZDROJ!$C$27:$C$31,_xlfn.XLOOKUP(kubbATPmodel!FH8,ZDROJ!$D$26:$AR$26,ZDROJ!$D$27:$AR$31))</f>
        <v>608</v>
      </c>
      <c r="FI5" s="88" cm="1">
        <f t="array" ref="FI5">_xlfn.XLOOKUP(FI3,ZDROJ!$C$27:$C$31,_xlfn.XLOOKUP(kubbATPmodel!FI8,ZDROJ!$D$26:$AR$26,ZDROJ!$D$27:$AR$31))</f>
        <v>607</v>
      </c>
      <c r="FJ5" s="88" cm="1">
        <f t="array" ref="FJ5">_xlfn.XLOOKUP(FJ3,ZDROJ!$C$27:$C$31,_xlfn.XLOOKUP(kubbATPmodel!FJ8,ZDROJ!$D$26:$AR$26,ZDROJ!$D$27:$AR$31))</f>
        <v>606</v>
      </c>
      <c r="FK5" s="88" cm="1">
        <f t="array" ref="FK5">_xlfn.XLOOKUP(FK3,ZDROJ!$C$27:$C$31,_xlfn.XLOOKUP(kubbATPmodel!FK8,ZDROJ!$D$26:$AR$26,ZDROJ!$D$27:$AR$31))</f>
        <v>605</v>
      </c>
      <c r="FL5" s="88" cm="1">
        <f t="array" ref="FL5">_xlfn.XLOOKUP(FL3,ZDROJ!$C$27:$C$31,_xlfn.XLOOKUP(kubbATPmodel!FL8,ZDROJ!$D$26:$AR$26,ZDROJ!$D$27:$AR$31))</f>
        <v>604</v>
      </c>
      <c r="FM5" s="88" cm="1">
        <f t="array" ref="FM5">_xlfn.XLOOKUP(FM3,ZDROJ!$C$27:$C$31,_xlfn.XLOOKUP(kubbATPmodel!FM8,ZDROJ!$D$26:$AR$26,ZDROJ!$D$27:$AR$31))</f>
        <v>603</v>
      </c>
      <c r="FN5" s="88" cm="1">
        <f t="array" ref="FN5">_xlfn.XLOOKUP(FN3,ZDROJ!$C$27:$C$31,_xlfn.XLOOKUP(kubbATPmodel!FN8,ZDROJ!$D$26:$AR$26,ZDROJ!$D$27:$AR$31))</f>
        <v>602</v>
      </c>
      <c r="FO5" s="88" cm="1">
        <f t="array" ref="FO5">_xlfn.XLOOKUP(FO3,ZDROJ!$C$27:$C$31,_xlfn.XLOOKUP(kubbATPmodel!FO8,ZDROJ!$D$26:$AR$26,ZDROJ!$D$27:$AR$31))</f>
        <v>601</v>
      </c>
      <c r="FP5" s="88" cm="1">
        <f t="array" ref="FP5">_xlfn.XLOOKUP(FP3,ZDROJ!$C$27:$C$31,_xlfn.XLOOKUP(kubbATPmodel!FP8,ZDROJ!$D$26:$AR$26,ZDROJ!$D$27:$AR$31))</f>
        <v>600</v>
      </c>
      <c r="FQ5" s="88" cm="1">
        <f t="array" ref="FQ5">_xlfn.XLOOKUP(FQ3,ZDROJ!$C$27:$C$31,_xlfn.XLOOKUP(kubbATPmodel!FQ8,ZDROJ!$D$26:$AR$26,ZDROJ!$D$27:$AR$31))</f>
        <v>1040</v>
      </c>
      <c r="FR5" s="88" cm="1">
        <f t="array" ref="FR5">_xlfn.XLOOKUP(FR3,ZDROJ!$C$27:$C$31,_xlfn.XLOOKUP(kubbATPmodel!FR8,ZDROJ!$D$26:$AR$26,ZDROJ!$D$27:$AR$31))</f>
        <v>1039</v>
      </c>
      <c r="FS5" s="88" cm="1">
        <f t="array" ref="FS5">_xlfn.XLOOKUP(FS3,ZDROJ!$C$27:$C$31,_xlfn.XLOOKUP(kubbATPmodel!FS8,ZDROJ!$D$26:$AR$26,ZDROJ!$D$27:$AR$31))</f>
        <v>1038</v>
      </c>
      <c r="FT5" s="88" cm="1">
        <f t="array" ref="FT5">_xlfn.XLOOKUP(FT3,ZDROJ!$C$27:$C$31,_xlfn.XLOOKUP(kubbATPmodel!FT8,ZDROJ!$D$26:$AR$26,ZDROJ!$D$27:$AR$31))</f>
        <v>1037</v>
      </c>
      <c r="FU5" s="88" cm="1">
        <f t="array" ref="FU5">_xlfn.XLOOKUP(FU3,ZDROJ!$C$27:$C$31,_xlfn.XLOOKUP(kubbATPmodel!FU8,ZDROJ!$D$26:$AR$26,ZDROJ!$D$27:$AR$31))</f>
        <v>1036</v>
      </c>
      <c r="FV5" s="88" cm="1">
        <f t="array" ref="FV5">_xlfn.XLOOKUP(FV3,ZDROJ!$C$27:$C$31,_xlfn.XLOOKUP(kubbATPmodel!FV8,ZDROJ!$D$26:$AR$26,ZDROJ!$D$27:$AR$31))</f>
        <v>1035</v>
      </c>
      <c r="FW5" s="88" cm="1">
        <f t="array" ref="FW5">_xlfn.XLOOKUP(FW3,ZDROJ!$C$27:$C$31,_xlfn.XLOOKUP(kubbATPmodel!FW8,ZDROJ!$D$26:$AR$26,ZDROJ!$D$27:$AR$31))</f>
        <v>1034</v>
      </c>
      <c r="FX5" s="88" cm="1">
        <f t="array" ref="FX5">_xlfn.XLOOKUP(FX3,ZDROJ!$C$27:$C$31,_xlfn.XLOOKUP(kubbATPmodel!FX8,ZDROJ!$D$26:$AR$26,ZDROJ!$D$27:$AR$31))</f>
        <v>1033</v>
      </c>
      <c r="FY5" s="88" cm="1">
        <f t="array" ref="FY5">_xlfn.XLOOKUP(FY3,ZDROJ!$C$27:$C$31,_xlfn.XLOOKUP(kubbATPmodel!FY8,ZDROJ!$D$26:$AR$26,ZDROJ!$D$27:$AR$31))</f>
        <v>1032</v>
      </c>
      <c r="FZ5" s="88" cm="1">
        <f t="array" ref="FZ5">_xlfn.XLOOKUP(FZ3,ZDROJ!$C$27:$C$31,_xlfn.XLOOKUP(kubbATPmodel!FZ8,ZDROJ!$D$26:$AR$26,ZDROJ!$D$27:$AR$31))</f>
        <v>1031</v>
      </c>
      <c r="GA5" s="88" cm="1">
        <f t="array" ref="GA5">_xlfn.XLOOKUP(GA3,ZDROJ!$C$27:$C$31,_xlfn.XLOOKUP(kubbATPmodel!GA8,ZDROJ!$D$26:$AR$26,ZDROJ!$D$27:$AR$31))</f>
        <v>1030</v>
      </c>
      <c r="GB5" s="88" cm="1">
        <f t="array" ref="GB5">_xlfn.XLOOKUP(GB3,ZDROJ!$C$27:$C$31,_xlfn.XLOOKUP(kubbATPmodel!GB8,ZDROJ!$D$26:$AR$26,ZDROJ!$D$27:$AR$31))</f>
        <v>1029</v>
      </c>
      <c r="GC5" s="88" cm="1">
        <f t="array" ref="GC5">_xlfn.XLOOKUP(GC3,ZDROJ!$C$27:$C$31,_xlfn.XLOOKUP(kubbATPmodel!GC8,ZDROJ!$D$26:$AR$26,ZDROJ!$D$27:$AR$31))</f>
        <v>1028</v>
      </c>
      <c r="GD5" s="88" cm="1">
        <f t="array" ref="GD5">_xlfn.XLOOKUP(GD3,ZDROJ!$C$27:$C$31,_xlfn.XLOOKUP(kubbATPmodel!GD8,ZDROJ!$D$26:$AR$26,ZDROJ!$D$27:$AR$31))</f>
        <v>1027</v>
      </c>
      <c r="GE5" s="88" cm="1">
        <f t="array" ref="GE5">_xlfn.XLOOKUP(GE3,ZDROJ!$C$27:$C$31,_xlfn.XLOOKUP(kubbATPmodel!GE8,ZDROJ!$D$26:$AR$26,ZDROJ!$D$27:$AR$31))</f>
        <v>1026</v>
      </c>
      <c r="GF5" s="88" cm="1">
        <f t="array" ref="GF5">_xlfn.XLOOKUP(GF3,ZDROJ!$C$27:$C$31,_xlfn.XLOOKUP(kubbATPmodel!GF8,ZDROJ!$D$26:$AR$26,ZDROJ!$D$27:$AR$31))</f>
        <v>1025</v>
      </c>
      <c r="GG5" s="88" cm="1">
        <f t="array" ref="GG5">_xlfn.XLOOKUP(GG3,ZDROJ!$C$27:$C$31,_xlfn.XLOOKUP(kubbATPmodel!GG8,ZDROJ!$D$26:$AR$26,ZDROJ!$D$27:$AR$31))</f>
        <v>1024</v>
      </c>
      <c r="GH5" s="88" cm="1">
        <f t="array" ref="GH5">_xlfn.XLOOKUP(GH3,ZDROJ!$C$27:$C$31,_xlfn.XLOOKUP(kubbATPmodel!GH8,ZDROJ!$D$26:$AR$26,ZDROJ!$D$27:$AR$31))</f>
        <v>1023</v>
      </c>
      <c r="GI5" s="88" cm="1">
        <f t="array" ref="GI5">_xlfn.XLOOKUP(GI3,ZDROJ!$C$27:$C$31,_xlfn.XLOOKUP(kubbATPmodel!GI8,ZDROJ!$D$26:$AR$26,ZDROJ!$D$27:$AR$31))</f>
        <v>1022</v>
      </c>
      <c r="GJ5" s="88" cm="1">
        <f t="array" ref="GJ5">_xlfn.XLOOKUP(GJ3,ZDROJ!$C$27:$C$31,_xlfn.XLOOKUP(kubbATPmodel!GJ8,ZDROJ!$D$26:$AR$26,ZDROJ!$D$27:$AR$31))</f>
        <v>1021</v>
      </c>
      <c r="GK5" s="88" cm="1">
        <f t="array" ref="GK5">_xlfn.XLOOKUP(GK3,ZDROJ!$C$27:$C$31,_xlfn.XLOOKUP(kubbATPmodel!GK8,ZDROJ!$D$26:$AR$26,ZDROJ!$D$27:$AR$31))</f>
        <v>1020</v>
      </c>
      <c r="GL5" s="88" cm="1">
        <f t="array" ref="GL5">_xlfn.XLOOKUP(GL3,ZDROJ!$C$27:$C$31,_xlfn.XLOOKUP(kubbATPmodel!GL8,ZDROJ!$D$26:$AR$26,ZDROJ!$D$27:$AR$31))</f>
        <v>1019</v>
      </c>
      <c r="GM5" s="88" cm="1">
        <f t="array" ref="GM5">_xlfn.XLOOKUP(GM3,ZDROJ!$C$27:$C$31,_xlfn.XLOOKUP(kubbATPmodel!GM8,ZDROJ!$D$26:$AR$26,ZDROJ!$D$27:$AR$31))</f>
        <v>1018</v>
      </c>
      <c r="GN5" s="88" cm="1">
        <f t="array" ref="GN5">_xlfn.XLOOKUP(GN3,ZDROJ!$C$27:$C$31,_xlfn.XLOOKUP(kubbATPmodel!GN8,ZDROJ!$D$26:$AR$26,ZDROJ!$D$27:$AR$31))</f>
        <v>1017</v>
      </c>
      <c r="GO5" s="88" cm="1">
        <f t="array" ref="GO5">_xlfn.XLOOKUP(GO3,ZDROJ!$C$27:$C$31,_xlfn.XLOOKUP(kubbATPmodel!GO8,ZDROJ!$D$26:$AR$26,ZDROJ!$D$27:$AR$31))</f>
        <v>1016</v>
      </c>
      <c r="GP5" s="88" cm="1">
        <f t="array" ref="GP5">_xlfn.XLOOKUP(GP3,ZDROJ!$C$27:$C$31,_xlfn.XLOOKUP(kubbATPmodel!GP8,ZDROJ!$D$26:$AR$26,ZDROJ!$D$27:$AR$31))</f>
        <v>1015</v>
      </c>
      <c r="GQ5" s="88" cm="1">
        <f t="array" ref="GQ5">_xlfn.XLOOKUP(GQ3,ZDROJ!$C$27:$C$31,_xlfn.XLOOKUP(kubbATPmodel!GQ8,ZDROJ!$D$26:$AR$26,ZDROJ!$D$27:$AR$31))</f>
        <v>1014</v>
      </c>
      <c r="GR5" s="88" cm="1">
        <f t="array" ref="GR5">_xlfn.XLOOKUP(GR3,ZDROJ!$C$27:$C$31,_xlfn.XLOOKUP(kubbATPmodel!GR8,ZDROJ!$D$26:$AR$26,ZDROJ!$D$27:$AR$31))</f>
        <v>1013</v>
      </c>
      <c r="GS5" s="88" cm="1">
        <f t="array" ref="GS5">_xlfn.XLOOKUP(GS3,ZDROJ!$C$27:$C$31,_xlfn.XLOOKUP(kubbATPmodel!GS8,ZDROJ!$D$26:$AR$26,ZDROJ!$D$27:$AR$31))</f>
        <v>1012</v>
      </c>
      <c r="GT5" s="88" cm="1">
        <f t="array" ref="GT5">_xlfn.XLOOKUP(GT3,ZDROJ!$C$27:$C$31,_xlfn.XLOOKUP(kubbATPmodel!GT8,ZDROJ!$D$26:$AR$26,ZDROJ!$D$27:$AR$31))</f>
        <v>1011</v>
      </c>
      <c r="GU5" s="88" cm="1">
        <f t="array" ref="GU5">_xlfn.XLOOKUP(GU3,ZDROJ!$C$27:$C$31,_xlfn.XLOOKUP(kubbATPmodel!GU8,ZDROJ!$D$26:$AR$26,ZDROJ!$D$27:$AR$31))</f>
        <v>1010</v>
      </c>
      <c r="GV5" s="88" cm="1">
        <f t="array" ref="GV5">_xlfn.XLOOKUP(GV3,ZDROJ!$C$27:$C$31,_xlfn.XLOOKUP(kubbATPmodel!GV8,ZDROJ!$D$26:$AR$26,ZDROJ!$D$27:$AR$31))</f>
        <v>1009</v>
      </c>
      <c r="GW5" s="88" cm="1">
        <f t="array" ref="GW5">_xlfn.XLOOKUP(GW3,ZDROJ!$C$27:$C$31,_xlfn.XLOOKUP(kubbATPmodel!GW8,ZDROJ!$D$26:$AR$26,ZDROJ!$D$27:$AR$31))</f>
        <v>1008</v>
      </c>
      <c r="GX5" s="88" cm="1">
        <f t="array" ref="GX5">_xlfn.XLOOKUP(GX3,ZDROJ!$C$27:$C$31,_xlfn.XLOOKUP(kubbATPmodel!GX8,ZDROJ!$D$26:$AR$26,ZDROJ!$D$27:$AR$31))</f>
        <v>1007</v>
      </c>
      <c r="GY5" s="88" cm="1">
        <f t="array" ref="GY5">_xlfn.XLOOKUP(GY3,ZDROJ!$C$27:$C$31,_xlfn.XLOOKUP(kubbATPmodel!GY8,ZDROJ!$D$26:$AR$26,ZDROJ!$D$27:$AR$31))</f>
        <v>1006</v>
      </c>
      <c r="GZ5" s="88" cm="1">
        <f t="array" ref="GZ5">_xlfn.XLOOKUP(GZ3,ZDROJ!$C$27:$C$31,_xlfn.XLOOKUP(kubbATPmodel!GZ8,ZDROJ!$D$26:$AR$26,ZDROJ!$D$27:$AR$31))</f>
        <v>1005</v>
      </c>
      <c r="HA5" s="88" cm="1">
        <f t="array" ref="HA5">_xlfn.XLOOKUP(HA3,ZDROJ!$C$27:$C$31,_xlfn.XLOOKUP(kubbATPmodel!HA8,ZDROJ!$D$26:$AR$26,ZDROJ!$D$27:$AR$31))</f>
        <v>1004</v>
      </c>
      <c r="HB5" s="88" cm="1">
        <f t="array" ref="HB5">_xlfn.XLOOKUP(HB3,ZDROJ!$C$27:$C$31,_xlfn.XLOOKUP(kubbATPmodel!HB8,ZDROJ!$D$26:$AR$26,ZDROJ!$D$27:$AR$31))</f>
        <v>1003</v>
      </c>
      <c r="HC5" s="88" cm="1">
        <f t="array" ref="HC5">_xlfn.XLOOKUP(HC3,ZDROJ!$C$27:$C$31,_xlfn.XLOOKUP(kubbATPmodel!HC8,ZDROJ!$D$26:$AR$26,ZDROJ!$D$27:$AR$31))</f>
        <v>1002</v>
      </c>
      <c r="HD5" s="88" cm="1">
        <f t="array" ref="HD5">_xlfn.XLOOKUP(HD3,ZDROJ!$C$27:$C$31,_xlfn.XLOOKUP(kubbATPmodel!HD8,ZDROJ!$D$26:$AR$26,ZDROJ!$D$27:$AR$31))</f>
        <v>1001</v>
      </c>
      <c r="HE5" s="88" cm="1">
        <f t="array" ref="HE5">_xlfn.XLOOKUP(HE3,ZDROJ!$C$27:$C$31,_xlfn.XLOOKUP(kubbATPmodel!HE8,ZDROJ!$D$26:$AR$26,ZDROJ!$D$27:$AR$31))</f>
        <v>1000</v>
      </c>
    </row>
    <row r="6" spans="1:215" s="83" customFormat="1" ht="16.5" customHeight="1" x14ac:dyDescent="0.25">
      <c r="A6" s="89" t="s">
        <v>1</v>
      </c>
      <c r="B6" s="89" t="s">
        <v>0</v>
      </c>
      <c r="F6" s="84"/>
      <c r="H6" s="90" t="s">
        <v>7</v>
      </c>
      <c r="I6" s="90">
        <f t="shared" ref="I6:AN6" si="8">I8*I2</f>
        <v>48</v>
      </c>
      <c r="J6" s="90">
        <f t="shared" si="8"/>
        <v>47</v>
      </c>
      <c r="K6" s="90">
        <f t="shared" si="8"/>
        <v>46</v>
      </c>
      <c r="L6" s="90">
        <f t="shared" si="8"/>
        <v>45</v>
      </c>
      <c r="M6" s="90">
        <f t="shared" si="8"/>
        <v>44</v>
      </c>
      <c r="N6" s="90">
        <f t="shared" si="8"/>
        <v>43</v>
      </c>
      <c r="O6" s="90">
        <f t="shared" si="8"/>
        <v>42</v>
      </c>
      <c r="P6" s="90">
        <f t="shared" si="8"/>
        <v>41</v>
      </c>
      <c r="Q6" s="90">
        <f t="shared" si="8"/>
        <v>40</v>
      </c>
      <c r="R6" s="90">
        <f t="shared" si="8"/>
        <v>39</v>
      </c>
      <c r="S6" s="90">
        <f t="shared" si="8"/>
        <v>38</v>
      </c>
      <c r="T6" s="90">
        <f t="shared" si="8"/>
        <v>37</v>
      </c>
      <c r="U6" s="90">
        <f t="shared" si="8"/>
        <v>36</v>
      </c>
      <c r="V6" s="90">
        <f t="shared" si="8"/>
        <v>35</v>
      </c>
      <c r="W6" s="90">
        <f t="shared" si="8"/>
        <v>34</v>
      </c>
      <c r="X6" s="90">
        <f t="shared" si="8"/>
        <v>33</v>
      </c>
      <c r="Y6" s="90">
        <f t="shared" si="8"/>
        <v>32</v>
      </c>
      <c r="Z6" s="90">
        <f t="shared" si="8"/>
        <v>31</v>
      </c>
      <c r="AA6" s="90">
        <f t="shared" si="8"/>
        <v>30</v>
      </c>
      <c r="AB6" s="90">
        <f t="shared" si="8"/>
        <v>29</v>
      </c>
      <c r="AC6" s="90">
        <f t="shared" si="8"/>
        <v>28</v>
      </c>
      <c r="AD6" s="90">
        <f t="shared" si="8"/>
        <v>27</v>
      </c>
      <c r="AE6" s="90">
        <f t="shared" si="8"/>
        <v>26</v>
      </c>
      <c r="AF6" s="90">
        <f t="shared" si="8"/>
        <v>25</v>
      </c>
      <c r="AG6" s="90">
        <f t="shared" si="8"/>
        <v>24</v>
      </c>
      <c r="AH6" s="90">
        <f t="shared" si="8"/>
        <v>23</v>
      </c>
      <c r="AI6" s="90">
        <f t="shared" si="8"/>
        <v>22</v>
      </c>
      <c r="AJ6" s="90">
        <f t="shared" si="8"/>
        <v>21</v>
      </c>
      <c r="AK6" s="90">
        <f t="shared" si="8"/>
        <v>20</v>
      </c>
      <c r="AL6" s="90">
        <f t="shared" si="8"/>
        <v>19</v>
      </c>
      <c r="AM6" s="90">
        <f t="shared" si="8"/>
        <v>18</v>
      </c>
      <c r="AN6" s="90">
        <f t="shared" si="8"/>
        <v>17</v>
      </c>
      <c r="AO6" s="90">
        <f t="shared" ref="AO6:BT6" si="9">AO8*AO2</f>
        <v>16</v>
      </c>
      <c r="AP6" s="90">
        <f t="shared" si="9"/>
        <v>15</v>
      </c>
      <c r="AQ6" s="90">
        <f t="shared" si="9"/>
        <v>14</v>
      </c>
      <c r="AR6" s="90">
        <f t="shared" si="9"/>
        <v>13</v>
      </c>
      <c r="AS6" s="90">
        <f t="shared" si="9"/>
        <v>12</v>
      </c>
      <c r="AT6" s="90">
        <f t="shared" si="9"/>
        <v>11</v>
      </c>
      <c r="AU6" s="90">
        <f t="shared" si="9"/>
        <v>10</v>
      </c>
      <c r="AV6" s="90">
        <f t="shared" si="9"/>
        <v>9</v>
      </c>
      <c r="AW6" s="90">
        <f t="shared" si="9"/>
        <v>8</v>
      </c>
      <c r="AX6" s="90">
        <f t="shared" si="9"/>
        <v>144</v>
      </c>
      <c r="AY6" s="90">
        <f t="shared" si="9"/>
        <v>141</v>
      </c>
      <c r="AZ6" s="90">
        <f t="shared" si="9"/>
        <v>138</v>
      </c>
      <c r="BA6" s="90">
        <f t="shared" si="9"/>
        <v>135</v>
      </c>
      <c r="BB6" s="90">
        <f t="shared" si="9"/>
        <v>132</v>
      </c>
      <c r="BC6" s="90">
        <f t="shared" si="9"/>
        <v>129</v>
      </c>
      <c r="BD6" s="90">
        <f t="shared" si="9"/>
        <v>126</v>
      </c>
      <c r="BE6" s="90">
        <f t="shared" si="9"/>
        <v>123</v>
      </c>
      <c r="BF6" s="90">
        <f t="shared" si="9"/>
        <v>120</v>
      </c>
      <c r="BG6" s="90">
        <f t="shared" si="9"/>
        <v>117</v>
      </c>
      <c r="BH6" s="90">
        <f t="shared" si="9"/>
        <v>114</v>
      </c>
      <c r="BI6" s="90">
        <f t="shared" si="9"/>
        <v>111</v>
      </c>
      <c r="BJ6" s="90">
        <f t="shared" si="9"/>
        <v>108</v>
      </c>
      <c r="BK6" s="90">
        <f t="shared" si="9"/>
        <v>105</v>
      </c>
      <c r="BL6" s="90">
        <f t="shared" si="9"/>
        <v>102</v>
      </c>
      <c r="BM6" s="90">
        <f t="shared" si="9"/>
        <v>99</v>
      </c>
      <c r="BN6" s="90">
        <f t="shared" si="9"/>
        <v>96</v>
      </c>
      <c r="BO6" s="90">
        <f t="shared" si="9"/>
        <v>93</v>
      </c>
      <c r="BP6" s="90">
        <f t="shared" si="9"/>
        <v>90</v>
      </c>
      <c r="BQ6" s="90">
        <f t="shared" si="9"/>
        <v>87</v>
      </c>
      <c r="BR6" s="90">
        <f t="shared" si="9"/>
        <v>84</v>
      </c>
      <c r="BS6" s="90">
        <f t="shared" si="9"/>
        <v>81</v>
      </c>
      <c r="BT6" s="90">
        <f t="shared" si="9"/>
        <v>78</v>
      </c>
      <c r="BU6" s="90">
        <f t="shared" ref="BU6:CZ6" si="10">BU8*BU2</f>
        <v>75</v>
      </c>
      <c r="BV6" s="90">
        <f t="shared" si="10"/>
        <v>72</v>
      </c>
      <c r="BW6" s="90">
        <f t="shared" si="10"/>
        <v>69</v>
      </c>
      <c r="BX6" s="90">
        <f t="shared" si="10"/>
        <v>66</v>
      </c>
      <c r="BY6" s="90">
        <f t="shared" si="10"/>
        <v>63</v>
      </c>
      <c r="BZ6" s="90">
        <f t="shared" si="10"/>
        <v>60</v>
      </c>
      <c r="CA6" s="90">
        <f t="shared" si="10"/>
        <v>57</v>
      </c>
      <c r="CB6" s="90">
        <f t="shared" si="10"/>
        <v>54</v>
      </c>
      <c r="CC6" s="90">
        <f t="shared" si="10"/>
        <v>51</v>
      </c>
      <c r="CD6" s="90">
        <f t="shared" si="10"/>
        <v>48</v>
      </c>
      <c r="CE6" s="90">
        <f t="shared" si="10"/>
        <v>45</v>
      </c>
      <c r="CF6" s="90">
        <f t="shared" si="10"/>
        <v>42</v>
      </c>
      <c r="CG6" s="90">
        <f t="shared" si="10"/>
        <v>39</v>
      </c>
      <c r="CH6" s="90">
        <f t="shared" si="10"/>
        <v>36</v>
      </c>
      <c r="CI6" s="90">
        <f t="shared" si="10"/>
        <v>33</v>
      </c>
      <c r="CJ6" s="90">
        <f t="shared" si="10"/>
        <v>30</v>
      </c>
      <c r="CK6" s="90">
        <f t="shared" si="10"/>
        <v>27</v>
      </c>
      <c r="CL6" s="90">
        <f t="shared" si="10"/>
        <v>24</v>
      </c>
      <c r="CM6" s="90">
        <f t="shared" si="10"/>
        <v>144</v>
      </c>
      <c r="CN6" s="90">
        <f t="shared" si="10"/>
        <v>141</v>
      </c>
      <c r="CO6" s="90">
        <f t="shared" si="10"/>
        <v>138</v>
      </c>
      <c r="CP6" s="90">
        <f t="shared" si="10"/>
        <v>135</v>
      </c>
      <c r="CQ6" s="90">
        <f t="shared" si="10"/>
        <v>132</v>
      </c>
      <c r="CR6" s="90">
        <f t="shared" si="10"/>
        <v>129</v>
      </c>
      <c r="CS6" s="90">
        <f t="shared" si="10"/>
        <v>126</v>
      </c>
      <c r="CT6" s="90">
        <f t="shared" si="10"/>
        <v>123</v>
      </c>
      <c r="CU6" s="90">
        <f t="shared" si="10"/>
        <v>120</v>
      </c>
      <c r="CV6" s="90">
        <f t="shared" si="10"/>
        <v>117</v>
      </c>
      <c r="CW6" s="90">
        <f t="shared" si="10"/>
        <v>114</v>
      </c>
      <c r="CX6" s="90">
        <f t="shared" si="10"/>
        <v>111</v>
      </c>
      <c r="CY6" s="90">
        <f t="shared" si="10"/>
        <v>108</v>
      </c>
      <c r="CZ6" s="90">
        <f t="shared" si="10"/>
        <v>105</v>
      </c>
      <c r="DA6" s="90">
        <f t="shared" ref="DA6:EF6" si="11">DA8*DA2</f>
        <v>102</v>
      </c>
      <c r="DB6" s="90">
        <f t="shared" si="11"/>
        <v>99</v>
      </c>
      <c r="DC6" s="90">
        <f t="shared" si="11"/>
        <v>96</v>
      </c>
      <c r="DD6" s="90">
        <f t="shared" si="11"/>
        <v>93</v>
      </c>
      <c r="DE6" s="90">
        <f t="shared" si="11"/>
        <v>90</v>
      </c>
      <c r="DF6" s="90">
        <f t="shared" si="11"/>
        <v>87</v>
      </c>
      <c r="DG6" s="90">
        <f t="shared" si="11"/>
        <v>84</v>
      </c>
      <c r="DH6" s="90">
        <f t="shared" si="11"/>
        <v>81</v>
      </c>
      <c r="DI6" s="90">
        <f t="shared" si="11"/>
        <v>78</v>
      </c>
      <c r="DJ6" s="90">
        <f t="shared" si="11"/>
        <v>75</v>
      </c>
      <c r="DK6" s="90">
        <f t="shared" si="11"/>
        <v>72</v>
      </c>
      <c r="DL6" s="90">
        <f t="shared" si="11"/>
        <v>69</v>
      </c>
      <c r="DM6" s="90">
        <f t="shared" si="11"/>
        <v>66</v>
      </c>
      <c r="DN6" s="90">
        <f t="shared" si="11"/>
        <v>63</v>
      </c>
      <c r="DO6" s="90">
        <f t="shared" si="11"/>
        <v>60</v>
      </c>
      <c r="DP6" s="90">
        <f t="shared" si="11"/>
        <v>57</v>
      </c>
      <c r="DQ6" s="90">
        <f t="shared" si="11"/>
        <v>54</v>
      </c>
      <c r="DR6" s="90">
        <f t="shared" si="11"/>
        <v>51</v>
      </c>
      <c r="DS6" s="90">
        <f t="shared" si="11"/>
        <v>48</v>
      </c>
      <c r="DT6" s="90">
        <f t="shared" si="11"/>
        <v>45</v>
      </c>
      <c r="DU6" s="90">
        <f t="shared" si="11"/>
        <v>42</v>
      </c>
      <c r="DV6" s="90">
        <f t="shared" si="11"/>
        <v>39</v>
      </c>
      <c r="DW6" s="90">
        <f t="shared" si="11"/>
        <v>36</v>
      </c>
      <c r="DX6" s="90">
        <f t="shared" si="11"/>
        <v>33</v>
      </c>
      <c r="DY6" s="90">
        <f t="shared" si="11"/>
        <v>30</v>
      </c>
      <c r="DZ6" s="90">
        <f t="shared" si="11"/>
        <v>27</v>
      </c>
      <c r="EA6" s="90">
        <f t="shared" si="11"/>
        <v>24</v>
      </c>
      <c r="EB6" s="90">
        <f t="shared" si="11"/>
        <v>96</v>
      </c>
      <c r="EC6" s="90">
        <f t="shared" si="11"/>
        <v>94</v>
      </c>
      <c r="ED6" s="90">
        <f t="shared" si="11"/>
        <v>92</v>
      </c>
      <c r="EE6" s="90">
        <f t="shared" si="11"/>
        <v>90</v>
      </c>
      <c r="EF6" s="90">
        <f t="shared" si="11"/>
        <v>88</v>
      </c>
      <c r="EG6" s="90">
        <f t="shared" ref="EG6:FQ6" si="12">EG8*EG2</f>
        <v>86</v>
      </c>
      <c r="EH6" s="90">
        <f t="shared" si="12"/>
        <v>84</v>
      </c>
      <c r="EI6" s="90">
        <f t="shared" si="12"/>
        <v>82</v>
      </c>
      <c r="EJ6" s="90">
        <f t="shared" si="12"/>
        <v>80</v>
      </c>
      <c r="EK6" s="90">
        <f t="shared" si="12"/>
        <v>78</v>
      </c>
      <c r="EL6" s="90">
        <f t="shared" si="12"/>
        <v>76</v>
      </c>
      <c r="EM6" s="90">
        <f t="shared" si="12"/>
        <v>74</v>
      </c>
      <c r="EN6" s="90">
        <f t="shared" si="12"/>
        <v>72</v>
      </c>
      <c r="EO6" s="90">
        <f t="shared" si="12"/>
        <v>70</v>
      </c>
      <c r="EP6" s="90">
        <f t="shared" si="12"/>
        <v>68</v>
      </c>
      <c r="EQ6" s="90">
        <f t="shared" si="12"/>
        <v>66</v>
      </c>
      <c r="ER6" s="90">
        <f t="shared" si="12"/>
        <v>64</v>
      </c>
      <c r="ES6" s="90">
        <f t="shared" si="12"/>
        <v>62</v>
      </c>
      <c r="ET6" s="90">
        <f t="shared" si="12"/>
        <v>60</v>
      </c>
      <c r="EU6" s="90">
        <f t="shared" si="12"/>
        <v>58</v>
      </c>
      <c r="EV6" s="90">
        <f t="shared" si="12"/>
        <v>56</v>
      </c>
      <c r="EW6" s="90">
        <f t="shared" si="12"/>
        <v>54</v>
      </c>
      <c r="EX6" s="90">
        <f t="shared" si="12"/>
        <v>52</v>
      </c>
      <c r="EY6" s="90">
        <f t="shared" si="12"/>
        <v>50</v>
      </c>
      <c r="EZ6" s="90">
        <f t="shared" si="12"/>
        <v>48</v>
      </c>
      <c r="FA6" s="90">
        <f t="shared" si="12"/>
        <v>46</v>
      </c>
      <c r="FB6" s="90">
        <f t="shared" si="12"/>
        <v>44</v>
      </c>
      <c r="FC6" s="90">
        <f t="shared" si="12"/>
        <v>42</v>
      </c>
      <c r="FD6" s="90">
        <f t="shared" si="12"/>
        <v>40</v>
      </c>
      <c r="FE6" s="90">
        <f t="shared" si="12"/>
        <v>38</v>
      </c>
      <c r="FF6" s="90">
        <f t="shared" si="12"/>
        <v>36</v>
      </c>
      <c r="FG6" s="90">
        <f t="shared" si="12"/>
        <v>34</v>
      </c>
      <c r="FH6" s="90">
        <f t="shared" si="12"/>
        <v>32</v>
      </c>
      <c r="FI6" s="90">
        <f t="shared" si="12"/>
        <v>30</v>
      </c>
      <c r="FJ6" s="90">
        <f t="shared" si="12"/>
        <v>28</v>
      </c>
      <c r="FK6" s="90">
        <f t="shared" si="12"/>
        <v>26</v>
      </c>
      <c r="FL6" s="90">
        <f t="shared" si="12"/>
        <v>24</v>
      </c>
      <c r="FM6" s="90">
        <f t="shared" si="12"/>
        <v>22</v>
      </c>
      <c r="FN6" s="90">
        <f t="shared" si="12"/>
        <v>20</v>
      </c>
      <c r="FO6" s="90">
        <f t="shared" si="12"/>
        <v>18</v>
      </c>
      <c r="FP6" s="90">
        <f t="shared" si="12"/>
        <v>16</v>
      </c>
      <c r="FQ6" s="90">
        <f t="shared" si="12"/>
        <v>96</v>
      </c>
      <c r="FR6" s="90">
        <f t="shared" ref="FR6:GW6" si="13">FR8*FR2</f>
        <v>94</v>
      </c>
      <c r="FS6" s="90">
        <f t="shared" si="13"/>
        <v>92</v>
      </c>
      <c r="FT6" s="90">
        <f t="shared" si="13"/>
        <v>90</v>
      </c>
      <c r="FU6" s="90">
        <f t="shared" si="13"/>
        <v>88</v>
      </c>
      <c r="FV6" s="90">
        <f t="shared" si="13"/>
        <v>86</v>
      </c>
      <c r="FW6" s="90">
        <f t="shared" si="13"/>
        <v>84</v>
      </c>
      <c r="FX6" s="90">
        <f t="shared" si="13"/>
        <v>82</v>
      </c>
      <c r="FY6" s="90">
        <f t="shared" si="13"/>
        <v>80</v>
      </c>
      <c r="FZ6" s="90">
        <f t="shared" si="13"/>
        <v>78</v>
      </c>
      <c r="GA6" s="90">
        <f t="shared" si="13"/>
        <v>76</v>
      </c>
      <c r="GB6" s="90">
        <f t="shared" si="13"/>
        <v>74</v>
      </c>
      <c r="GC6" s="90">
        <f t="shared" si="13"/>
        <v>72</v>
      </c>
      <c r="GD6" s="90">
        <f t="shared" si="13"/>
        <v>70</v>
      </c>
      <c r="GE6" s="90">
        <f t="shared" si="13"/>
        <v>68</v>
      </c>
      <c r="GF6" s="90">
        <f t="shared" si="13"/>
        <v>66</v>
      </c>
      <c r="GG6" s="90">
        <f t="shared" si="13"/>
        <v>64</v>
      </c>
      <c r="GH6" s="90">
        <f t="shared" si="13"/>
        <v>62</v>
      </c>
      <c r="GI6" s="90">
        <f t="shared" si="13"/>
        <v>60</v>
      </c>
      <c r="GJ6" s="90">
        <f t="shared" si="13"/>
        <v>58</v>
      </c>
      <c r="GK6" s="90">
        <f t="shared" si="13"/>
        <v>56</v>
      </c>
      <c r="GL6" s="90">
        <f t="shared" si="13"/>
        <v>54</v>
      </c>
      <c r="GM6" s="90">
        <f t="shared" si="13"/>
        <v>52</v>
      </c>
      <c r="GN6" s="90">
        <f t="shared" si="13"/>
        <v>50</v>
      </c>
      <c r="GO6" s="90">
        <f t="shared" si="13"/>
        <v>48</v>
      </c>
      <c r="GP6" s="90">
        <f t="shared" si="13"/>
        <v>46</v>
      </c>
      <c r="GQ6" s="90">
        <f t="shared" si="13"/>
        <v>44</v>
      </c>
      <c r="GR6" s="90">
        <f t="shared" si="13"/>
        <v>42</v>
      </c>
      <c r="GS6" s="90">
        <f t="shared" si="13"/>
        <v>40</v>
      </c>
      <c r="GT6" s="90">
        <f t="shared" si="13"/>
        <v>38</v>
      </c>
      <c r="GU6" s="90">
        <f t="shared" si="13"/>
        <v>36</v>
      </c>
      <c r="GV6" s="90">
        <f t="shared" si="13"/>
        <v>34</v>
      </c>
      <c r="GW6" s="90">
        <f t="shared" si="13"/>
        <v>32</v>
      </c>
      <c r="GX6" s="90">
        <f t="shared" ref="GX6:HD6" si="14">GX8*GX2</f>
        <v>30</v>
      </c>
      <c r="GY6" s="90">
        <f t="shared" si="14"/>
        <v>28</v>
      </c>
      <c r="GZ6" s="90">
        <f t="shared" si="14"/>
        <v>26</v>
      </c>
      <c r="HA6" s="90">
        <f t="shared" si="14"/>
        <v>24</v>
      </c>
      <c r="HB6" s="90">
        <f t="shared" si="14"/>
        <v>22</v>
      </c>
      <c r="HC6" s="90">
        <f t="shared" si="14"/>
        <v>20</v>
      </c>
      <c r="HD6" s="90">
        <f t="shared" si="14"/>
        <v>18</v>
      </c>
      <c r="HE6" s="90">
        <f>HE8*HE2</f>
        <v>16</v>
      </c>
    </row>
    <row r="7" spans="1:215" s="83" customFormat="1" ht="16.5" hidden="1" customHeight="1" x14ac:dyDescent="0.25">
      <c r="A7" s="89"/>
      <c r="B7" s="89"/>
      <c r="F7" s="84"/>
      <c r="H7" s="87"/>
      <c r="I7" s="87">
        <f>IF(I8&gt;31,32,IF(AND(I8&lt;=31,I8&gt;15),16,8))</f>
        <v>32</v>
      </c>
      <c r="J7" s="87">
        <f t="shared" ref="J7:R7" si="15">IF(J8&gt;31,32,IF(AND(J8&lt;=31,J8&gt;15),16,8))</f>
        <v>32</v>
      </c>
      <c r="K7" s="87">
        <f t="shared" si="15"/>
        <v>32</v>
      </c>
      <c r="L7" s="87">
        <f t="shared" si="15"/>
        <v>32</v>
      </c>
      <c r="M7" s="87">
        <f t="shared" si="15"/>
        <v>32</v>
      </c>
      <c r="N7" s="87">
        <f t="shared" si="15"/>
        <v>32</v>
      </c>
      <c r="O7" s="87">
        <f t="shared" si="15"/>
        <v>32</v>
      </c>
      <c r="P7" s="87">
        <f t="shared" si="15"/>
        <v>32</v>
      </c>
      <c r="Q7" s="87">
        <f t="shared" si="15"/>
        <v>32</v>
      </c>
      <c r="R7" s="87">
        <f t="shared" si="15"/>
        <v>32</v>
      </c>
      <c r="S7" s="87">
        <f t="shared" ref="S7" si="16">IF(S8&gt;31,32,IF(AND(S8&lt;=31,S8&gt;15),16,8))</f>
        <v>32</v>
      </c>
      <c r="T7" s="87">
        <f t="shared" ref="T7" si="17">IF(T8&gt;31,32,IF(AND(T8&lt;=31,T8&gt;15),16,8))</f>
        <v>32</v>
      </c>
      <c r="U7" s="87">
        <f t="shared" ref="U7" si="18">IF(U8&gt;31,32,IF(AND(U8&lt;=31,U8&gt;15),16,8))</f>
        <v>32</v>
      </c>
      <c r="V7" s="87">
        <f t="shared" ref="V7" si="19">IF(V8&gt;31,32,IF(AND(V8&lt;=31,V8&gt;15),16,8))</f>
        <v>32</v>
      </c>
      <c r="W7" s="87">
        <f t="shared" ref="W7" si="20">IF(W8&gt;31,32,IF(AND(W8&lt;=31,W8&gt;15),16,8))</f>
        <v>32</v>
      </c>
      <c r="X7" s="87">
        <f t="shared" ref="X7" si="21">IF(X8&gt;31,32,IF(AND(X8&lt;=31,X8&gt;15),16,8))</f>
        <v>32</v>
      </c>
      <c r="Y7" s="87">
        <f t="shared" ref="Y7" si="22">IF(Y8&gt;31,32,IF(AND(Y8&lt;=31,Y8&gt;15),16,8))</f>
        <v>32</v>
      </c>
      <c r="Z7" s="87">
        <f t="shared" ref="Z7" si="23">IF(Z8&gt;31,32,IF(AND(Z8&lt;=31,Z8&gt;15),16,8))</f>
        <v>16</v>
      </c>
      <c r="AA7" s="87">
        <f t="shared" ref="AA7" si="24">IF(AA8&gt;31,32,IF(AND(AA8&lt;=31,AA8&gt;15),16,8))</f>
        <v>16</v>
      </c>
      <c r="AB7" s="87">
        <f t="shared" ref="AB7" si="25">IF(AB8&gt;31,32,IF(AND(AB8&lt;=31,AB8&gt;15),16,8))</f>
        <v>16</v>
      </c>
      <c r="AC7" s="87">
        <f t="shared" ref="AC7" si="26">IF(AC8&gt;31,32,IF(AND(AC8&lt;=31,AC8&gt;15),16,8))</f>
        <v>16</v>
      </c>
      <c r="AD7" s="87">
        <f t="shared" ref="AD7" si="27">IF(AD8&gt;31,32,IF(AND(AD8&lt;=31,AD8&gt;15),16,8))</f>
        <v>16</v>
      </c>
      <c r="AE7" s="87">
        <f t="shared" ref="AE7" si="28">IF(AE8&gt;31,32,IF(AND(AE8&lt;=31,AE8&gt;15),16,8))</f>
        <v>16</v>
      </c>
      <c r="AF7" s="87">
        <f t="shared" ref="AF7" si="29">IF(AF8&gt;31,32,IF(AND(AF8&lt;=31,AF8&gt;15),16,8))</f>
        <v>16</v>
      </c>
      <c r="AG7" s="87">
        <f t="shared" ref="AG7" si="30">IF(AG8&gt;31,32,IF(AND(AG8&lt;=31,AG8&gt;15),16,8))</f>
        <v>16</v>
      </c>
      <c r="AH7" s="87">
        <f t="shared" ref="AH7" si="31">IF(AH8&gt;31,32,IF(AND(AH8&lt;=31,AH8&gt;15),16,8))</f>
        <v>16</v>
      </c>
      <c r="AI7" s="87">
        <f t="shared" ref="AI7" si="32">IF(AI8&gt;31,32,IF(AND(AI8&lt;=31,AI8&gt;15),16,8))</f>
        <v>16</v>
      </c>
      <c r="AJ7" s="87">
        <f t="shared" ref="AJ7" si="33">IF(AJ8&gt;31,32,IF(AND(AJ8&lt;=31,AJ8&gt;15),16,8))</f>
        <v>16</v>
      </c>
      <c r="AK7" s="87">
        <f t="shared" ref="AK7" si="34">IF(AK8&gt;31,32,IF(AND(AK8&lt;=31,AK8&gt;15),16,8))</f>
        <v>16</v>
      </c>
      <c r="AL7" s="87">
        <f t="shared" ref="AL7" si="35">IF(AL8&gt;31,32,IF(AND(AL8&lt;=31,AL8&gt;15),16,8))</f>
        <v>16</v>
      </c>
      <c r="AM7" s="87">
        <f t="shared" ref="AM7" si="36">IF(AM8&gt;31,32,IF(AND(AM8&lt;=31,AM8&gt;15),16,8))</f>
        <v>16</v>
      </c>
      <c r="AN7" s="87">
        <f t="shared" ref="AN7" si="37">IF(AN8&gt;31,32,IF(AND(AN8&lt;=31,AN8&gt;15),16,8))</f>
        <v>16</v>
      </c>
      <c r="AO7" s="87">
        <f t="shared" ref="AO7" si="38">IF(AO8&gt;31,32,IF(AND(AO8&lt;=31,AO8&gt;15),16,8))</f>
        <v>16</v>
      </c>
      <c r="AP7" s="87">
        <f t="shared" ref="AP7" si="39">IF(AP8&gt;31,32,IF(AND(AP8&lt;=31,AP8&gt;15),16,8))</f>
        <v>8</v>
      </c>
      <c r="AQ7" s="87">
        <f t="shared" ref="AQ7" si="40">IF(AQ8&gt;31,32,IF(AND(AQ8&lt;=31,AQ8&gt;15),16,8))</f>
        <v>8</v>
      </c>
      <c r="AR7" s="87">
        <f t="shared" ref="AR7" si="41">IF(AR8&gt;31,32,IF(AND(AR8&lt;=31,AR8&gt;15),16,8))</f>
        <v>8</v>
      </c>
      <c r="AS7" s="87">
        <f t="shared" ref="AS7" si="42">IF(AS8&gt;31,32,IF(AND(AS8&lt;=31,AS8&gt;15),16,8))</f>
        <v>8</v>
      </c>
      <c r="AT7" s="87">
        <f t="shared" ref="AT7" si="43">IF(AT8&gt;31,32,IF(AND(AT8&lt;=31,AT8&gt;15),16,8))</f>
        <v>8</v>
      </c>
      <c r="AU7" s="87">
        <f t="shared" ref="AU7" si="44">IF(AU8&gt;31,32,IF(AND(AU8&lt;=31,AU8&gt;15),16,8))</f>
        <v>8</v>
      </c>
      <c r="AV7" s="87">
        <f t="shared" ref="AV7" si="45">IF(AV8&gt;31,32,IF(AND(AV8&lt;=31,AV8&gt;15),16,8))</f>
        <v>8</v>
      </c>
      <c r="AW7" s="87">
        <f t="shared" ref="AW7" si="46">IF(AW8&gt;31,32,IF(AND(AW8&lt;=31,AW8&gt;15),16,8))</f>
        <v>8</v>
      </c>
      <c r="AX7" s="87">
        <f t="shared" ref="AX7" si="47">IF(AX8&gt;31,32,IF(AND(AX8&lt;=31,AX8&gt;15),16,8))</f>
        <v>32</v>
      </c>
      <c r="AY7" s="87">
        <f t="shared" ref="AY7" si="48">IF(AY8&gt;31,32,IF(AND(AY8&lt;=31,AY8&gt;15),16,8))</f>
        <v>32</v>
      </c>
      <c r="AZ7" s="87">
        <f t="shared" ref="AZ7" si="49">IF(AZ8&gt;31,32,IF(AND(AZ8&lt;=31,AZ8&gt;15),16,8))</f>
        <v>32</v>
      </c>
      <c r="BA7" s="87">
        <f t="shared" ref="BA7" si="50">IF(BA8&gt;31,32,IF(AND(BA8&lt;=31,BA8&gt;15),16,8))</f>
        <v>32</v>
      </c>
      <c r="BB7" s="87">
        <f t="shared" ref="BB7" si="51">IF(BB8&gt;31,32,IF(AND(BB8&lt;=31,BB8&gt;15),16,8))</f>
        <v>32</v>
      </c>
      <c r="BC7" s="87">
        <f t="shared" ref="BC7" si="52">IF(BC8&gt;31,32,IF(AND(BC8&lt;=31,BC8&gt;15),16,8))</f>
        <v>32</v>
      </c>
      <c r="BD7" s="87">
        <f t="shared" ref="BD7" si="53">IF(BD8&gt;31,32,IF(AND(BD8&lt;=31,BD8&gt;15),16,8))</f>
        <v>32</v>
      </c>
      <c r="BE7" s="87">
        <f t="shared" ref="BE7" si="54">IF(BE8&gt;31,32,IF(AND(BE8&lt;=31,BE8&gt;15),16,8))</f>
        <v>32</v>
      </c>
      <c r="BF7" s="87">
        <f t="shared" ref="BF7" si="55">IF(BF8&gt;31,32,IF(AND(BF8&lt;=31,BF8&gt;15),16,8))</f>
        <v>32</v>
      </c>
      <c r="BG7" s="87">
        <f t="shared" ref="BG7" si="56">IF(BG8&gt;31,32,IF(AND(BG8&lt;=31,BG8&gt;15),16,8))</f>
        <v>32</v>
      </c>
      <c r="BH7" s="87">
        <f t="shared" ref="BH7" si="57">IF(BH8&gt;31,32,IF(AND(BH8&lt;=31,BH8&gt;15),16,8))</f>
        <v>32</v>
      </c>
      <c r="BI7" s="87">
        <f t="shared" ref="BI7" si="58">IF(BI8&gt;31,32,IF(AND(BI8&lt;=31,BI8&gt;15),16,8))</f>
        <v>32</v>
      </c>
      <c r="BJ7" s="87">
        <f t="shared" ref="BJ7" si="59">IF(BJ8&gt;31,32,IF(AND(BJ8&lt;=31,BJ8&gt;15),16,8))</f>
        <v>32</v>
      </c>
      <c r="BK7" s="87">
        <f t="shared" ref="BK7" si="60">IF(BK8&gt;31,32,IF(AND(BK8&lt;=31,BK8&gt;15),16,8))</f>
        <v>32</v>
      </c>
      <c r="BL7" s="87">
        <f t="shared" ref="BL7" si="61">IF(BL8&gt;31,32,IF(AND(BL8&lt;=31,BL8&gt;15),16,8))</f>
        <v>32</v>
      </c>
      <c r="BM7" s="87">
        <f t="shared" ref="BM7" si="62">IF(BM8&gt;31,32,IF(AND(BM8&lt;=31,BM8&gt;15),16,8))</f>
        <v>32</v>
      </c>
      <c r="BN7" s="87">
        <f t="shared" ref="BN7" si="63">IF(BN8&gt;31,32,IF(AND(BN8&lt;=31,BN8&gt;15),16,8))</f>
        <v>32</v>
      </c>
      <c r="BO7" s="87">
        <f t="shared" ref="BO7" si="64">IF(BO8&gt;31,32,IF(AND(BO8&lt;=31,BO8&gt;15),16,8))</f>
        <v>16</v>
      </c>
      <c r="BP7" s="87">
        <f t="shared" ref="BP7" si="65">IF(BP8&gt;31,32,IF(AND(BP8&lt;=31,BP8&gt;15),16,8))</f>
        <v>16</v>
      </c>
      <c r="BQ7" s="87">
        <f t="shared" ref="BQ7" si="66">IF(BQ8&gt;31,32,IF(AND(BQ8&lt;=31,BQ8&gt;15),16,8))</f>
        <v>16</v>
      </c>
      <c r="BR7" s="87">
        <f t="shared" ref="BR7" si="67">IF(BR8&gt;31,32,IF(AND(BR8&lt;=31,BR8&gt;15),16,8))</f>
        <v>16</v>
      </c>
      <c r="BS7" s="87">
        <f t="shared" ref="BS7" si="68">IF(BS8&gt;31,32,IF(AND(BS8&lt;=31,BS8&gt;15),16,8))</f>
        <v>16</v>
      </c>
      <c r="BT7" s="87">
        <f t="shared" ref="BT7" si="69">IF(BT8&gt;31,32,IF(AND(BT8&lt;=31,BT8&gt;15),16,8))</f>
        <v>16</v>
      </c>
      <c r="BU7" s="87">
        <f t="shared" ref="BU7" si="70">IF(BU8&gt;31,32,IF(AND(BU8&lt;=31,BU8&gt;15),16,8))</f>
        <v>16</v>
      </c>
      <c r="BV7" s="87">
        <f t="shared" ref="BV7" si="71">IF(BV8&gt;31,32,IF(AND(BV8&lt;=31,BV8&gt;15),16,8))</f>
        <v>16</v>
      </c>
      <c r="BW7" s="87">
        <f t="shared" ref="BW7" si="72">IF(BW8&gt;31,32,IF(AND(BW8&lt;=31,BW8&gt;15),16,8))</f>
        <v>16</v>
      </c>
      <c r="BX7" s="87">
        <f t="shared" ref="BX7" si="73">IF(BX8&gt;31,32,IF(AND(BX8&lt;=31,BX8&gt;15),16,8))</f>
        <v>16</v>
      </c>
      <c r="BY7" s="87">
        <f t="shared" ref="BY7" si="74">IF(BY8&gt;31,32,IF(AND(BY8&lt;=31,BY8&gt;15),16,8))</f>
        <v>16</v>
      </c>
      <c r="BZ7" s="87">
        <f t="shared" ref="BZ7" si="75">IF(BZ8&gt;31,32,IF(AND(BZ8&lt;=31,BZ8&gt;15),16,8))</f>
        <v>16</v>
      </c>
      <c r="CA7" s="87">
        <f t="shared" ref="CA7" si="76">IF(CA8&gt;31,32,IF(AND(CA8&lt;=31,CA8&gt;15),16,8))</f>
        <v>16</v>
      </c>
      <c r="CB7" s="87">
        <f t="shared" ref="CB7" si="77">IF(CB8&gt;31,32,IF(AND(CB8&lt;=31,CB8&gt;15),16,8))</f>
        <v>16</v>
      </c>
      <c r="CC7" s="87">
        <f t="shared" ref="CC7" si="78">IF(CC8&gt;31,32,IF(AND(CC8&lt;=31,CC8&gt;15),16,8))</f>
        <v>16</v>
      </c>
      <c r="CD7" s="87">
        <f t="shared" ref="CD7" si="79">IF(CD8&gt;31,32,IF(AND(CD8&lt;=31,CD8&gt;15),16,8))</f>
        <v>16</v>
      </c>
      <c r="CE7" s="87">
        <f t="shared" ref="CE7" si="80">IF(CE8&gt;31,32,IF(AND(CE8&lt;=31,CE8&gt;15),16,8))</f>
        <v>8</v>
      </c>
      <c r="CF7" s="87">
        <f t="shared" ref="CF7" si="81">IF(CF8&gt;31,32,IF(AND(CF8&lt;=31,CF8&gt;15),16,8))</f>
        <v>8</v>
      </c>
      <c r="CG7" s="87">
        <f t="shared" ref="CG7" si="82">IF(CG8&gt;31,32,IF(AND(CG8&lt;=31,CG8&gt;15),16,8))</f>
        <v>8</v>
      </c>
      <c r="CH7" s="87">
        <f t="shared" ref="CH7" si="83">IF(CH8&gt;31,32,IF(AND(CH8&lt;=31,CH8&gt;15),16,8))</f>
        <v>8</v>
      </c>
      <c r="CI7" s="87">
        <f t="shared" ref="CI7" si="84">IF(CI8&gt;31,32,IF(AND(CI8&lt;=31,CI8&gt;15),16,8))</f>
        <v>8</v>
      </c>
      <c r="CJ7" s="87">
        <f t="shared" ref="CJ7" si="85">IF(CJ8&gt;31,32,IF(AND(CJ8&lt;=31,CJ8&gt;15),16,8))</f>
        <v>8</v>
      </c>
      <c r="CK7" s="87">
        <f t="shared" ref="CK7" si="86">IF(CK8&gt;31,32,IF(AND(CK8&lt;=31,CK8&gt;15),16,8))</f>
        <v>8</v>
      </c>
      <c r="CL7" s="87">
        <f t="shared" ref="CL7" si="87">IF(CL8&gt;31,32,IF(AND(CL8&lt;=31,CL8&gt;15),16,8))</f>
        <v>8</v>
      </c>
      <c r="CM7" s="87">
        <f t="shared" ref="CM7" si="88">IF(CM8&gt;31,32,IF(AND(CM8&lt;=31,CM8&gt;15),16,8))</f>
        <v>32</v>
      </c>
      <c r="CN7" s="87">
        <f t="shared" ref="CN7" si="89">IF(CN8&gt;31,32,IF(AND(CN8&lt;=31,CN8&gt;15),16,8))</f>
        <v>32</v>
      </c>
      <c r="CO7" s="87">
        <f t="shared" ref="CO7" si="90">IF(CO8&gt;31,32,IF(AND(CO8&lt;=31,CO8&gt;15),16,8))</f>
        <v>32</v>
      </c>
      <c r="CP7" s="87">
        <f t="shared" ref="CP7" si="91">IF(CP8&gt;31,32,IF(AND(CP8&lt;=31,CP8&gt;15),16,8))</f>
        <v>32</v>
      </c>
      <c r="CQ7" s="87">
        <f t="shared" ref="CQ7" si="92">IF(CQ8&gt;31,32,IF(AND(CQ8&lt;=31,CQ8&gt;15),16,8))</f>
        <v>32</v>
      </c>
      <c r="CR7" s="87">
        <f t="shared" ref="CR7" si="93">IF(CR8&gt;31,32,IF(AND(CR8&lt;=31,CR8&gt;15),16,8))</f>
        <v>32</v>
      </c>
      <c r="CS7" s="87">
        <f t="shared" ref="CS7" si="94">IF(CS8&gt;31,32,IF(AND(CS8&lt;=31,CS8&gt;15),16,8))</f>
        <v>32</v>
      </c>
      <c r="CT7" s="87">
        <f t="shared" ref="CT7" si="95">IF(CT8&gt;31,32,IF(AND(CT8&lt;=31,CT8&gt;15),16,8))</f>
        <v>32</v>
      </c>
      <c r="CU7" s="87">
        <f t="shared" ref="CU7" si="96">IF(CU8&gt;31,32,IF(AND(CU8&lt;=31,CU8&gt;15),16,8))</f>
        <v>32</v>
      </c>
      <c r="CV7" s="87">
        <f t="shared" ref="CV7" si="97">IF(CV8&gt;31,32,IF(AND(CV8&lt;=31,CV8&gt;15),16,8))</f>
        <v>32</v>
      </c>
      <c r="CW7" s="87">
        <f t="shared" ref="CW7" si="98">IF(CW8&gt;31,32,IF(AND(CW8&lt;=31,CW8&gt;15),16,8))</f>
        <v>32</v>
      </c>
      <c r="CX7" s="87">
        <f t="shared" ref="CX7" si="99">IF(CX8&gt;31,32,IF(AND(CX8&lt;=31,CX8&gt;15),16,8))</f>
        <v>32</v>
      </c>
      <c r="CY7" s="87">
        <f t="shared" ref="CY7" si="100">IF(CY8&gt;31,32,IF(AND(CY8&lt;=31,CY8&gt;15),16,8))</f>
        <v>32</v>
      </c>
      <c r="CZ7" s="87">
        <f t="shared" ref="CZ7" si="101">IF(CZ8&gt;31,32,IF(AND(CZ8&lt;=31,CZ8&gt;15),16,8))</f>
        <v>32</v>
      </c>
      <c r="DA7" s="87">
        <f t="shared" ref="DA7" si="102">IF(DA8&gt;31,32,IF(AND(DA8&lt;=31,DA8&gt;15),16,8))</f>
        <v>32</v>
      </c>
      <c r="DB7" s="87">
        <f t="shared" ref="DB7" si="103">IF(DB8&gt;31,32,IF(AND(DB8&lt;=31,DB8&gt;15),16,8))</f>
        <v>32</v>
      </c>
      <c r="DC7" s="87">
        <f t="shared" ref="DC7" si="104">IF(DC8&gt;31,32,IF(AND(DC8&lt;=31,DC8&gt;15),16,8))</f>
        <v>32</v>
      </c>
      <c r="DD7" s="87">
        <f t="shared" ref="DD7" si="105">IF(DD8&gt;31,32,IF(AND(DD8&lt;=31,DD8&gt;15),16,8))</f>
        <v>16</v>
      </c>
      <c r="DE7" s="87">
        <f t="shared" ref="DE7" si="106">IF(DE8&gt;31,32,IF(AND(DE8&lt;=31,DE8&gt;15),16,8))</f>
        <v>16</v>
      </c>
      <c r="DF7" s="87">
        <f t="shared" ref="DF7" si="107">IF(DF8&gt;31,32,IF(AND(DF8&lt;=31,DF8&gt;15),16,8))</f>
        <v>16</v>
      </c>
      <c r="DG7" s="87">
        <f t="shared" ref="DG7" si="108">IF(DG8&gt;31,32,IF(AND(DG8&lt;=31,DG8&gt;15),16,8))</f>
        <v>16</v>
      </c>
      <c r="DH7" s="87">
        <f t="shared" ref="DH7" si="109">IF(DH8&gt;31,32,IF(AND(DH8&lt;=31,DH8&gt;15),16,8))</f>
        <v>16</v>
      </c>
      <c r="DI7" s="87">
        <f t="shared" ref="DI7" si="110">IF(DI8&gt;31,32,IF(AND(DI8&lt;=31,DI8&gt;15),16,8))</f>
        <v>16</v>
      </c>
      <c r="DJ7" s="87">
        <f t="shared" ref="DJ7" si="111">IF(DJ8&gt;31,32,IF(AND(DJ8&lt;=31,DJ8&gt;15),16,8))</f>
        <v>16</v>
      </c>
      <c r="DK7" s="87">
        <f t="shared" ref="DK7" si="112">IF(DK8&gt;31,32,IF(AND(DK8&lt;=31,DK8&gt;15),16,8))</f>
        <v>16</v>
      </c>
      <c r="DL7" s="87">
        <f t="shared" ref="DL7" si="113">IF(DL8&gt;31,32,IF(AND(DL8&lt;=31,DL8&gt;15),16,8))</f>
        <v>16</v>
      </c>
      <c r="DM7" s="87">
        <f t="shared" ref="DM7" si="114">IF(DM8&gt;31,32,IF(AND(DM8&lt;=31,DM8&gt;15),16,8))</f>
        <v>16</v>
      </c>
      <c r="DN7" s="87">
        <f t="shared" ref="DN7" si="115">IF(DN8&gt;31,32,IF(AND(DN8&lt;=31,DN8&gt;15),16,8))</f>
        <v>16</v>
      </c>
      <c r="DO7" s="87">
        <f t="shared" ref="DO7" si="116">IF(DO8&gt;31,32,IF(AND(DO8&lt;=31,DO8&gt;15),16,8))</f>
        <v>16</v>
      </c>
      <c r="DP7" s="87">
        <f t="shared" ref="DP7" si="117">IF(DP8&gt;31,32,IF(AND(DP8&lt;=31,DP8&gt;15),16,8))</f>
        <v>16</v>
      </c>
      <c r="DQ7" s="87">
        <f t="shared" ref="DQ7" si="118">IF(DQ8&gt;31,32,IF(AND(DQ8&lt;=31,DQ8&gt;15),16,8))</f>
        <v>16</v>
      </c>
      <c r="DR7" s="87">
        <f t="shared" ref="DR7" si="119">IF(DR8&gt;31,32,IF(AND(DR8&lt;=31,DR8&gt;15),16,8))</f>
        <v>16</v>
      </c>
      <c r="DS7" s="87">
        <f t="shared" ref="DS7" si="120">IF(DS8&gt;31,32,IF(AND(DS8&lt;=31,DS8&gt;15),16,8))</f>
        <v>16</v>
      </c>
      <c r="DT7" s="87">
        <f t="shared" ref="DT7" si="121">IF(DT8&gt;31,32,IF(AND(DT8&lt;=31,DT8&gt;15),16,8))</f>
        <v>8</v>
      </c>
      <c r="DU7" s="87">
        <f t="shared" ref="DU7" si="122">IF(DU8&gt;31,32,IF(AND(DU8&lt;=31,DU8&gt;15),16,8))</f>
        <v>8</v>
      </c>
      <c r="DV7" s="87">
        <f t="shared" ref="DV7" si="123">IF(DV8&gt;31,32,IF(AND(DV8&lt;=31,DV8&gt;15),16,8))</f>
        <v>8</v>
      </c>
      <c r="DW7" s="87">
        <f t="shared" ref="DW7" si="124">IF(DW8&gt;31,32,IF(AND(DW8&lt;=31,DW8&gt;15),16,8))</f>
        <v>8</v>
      </c>
      <c r="DX7" s="87">
        <f t="shared" ref="DX7" si="125">IF(DX8&gt;31,32,IF(AND(DX8&lt;=31,DX8&gt;15),16,8))</f>
        <v>8</v>
      </c>
      <c r="DY7" s="87">
        <f t="shared" ref="DY7" si="126">IF(DY8&gt;31,32,IF(AND(DY8&lt;=31,DY8&gt;15),16,8))</f>
        <v>8</v>
      </c>
      <c r="DZ7" s="87">
        <f t="shared" ref="DZ7" si="127">IF(DZ8&gt;31,32,IF(AND(DZ8&lt;=31,DZ8&gt;15),16,8))</f>
        <v>8</v>
      </c>
      <c r="EA7" s="87">
        <f t="shared" ref="EA7" si="128">IF(EA8&gt;31,32,IF(AND(EA8&lt;=31,EA8&gt;15),16,8))</f>
        <v>8</v>
      </c>
      <c r="EB7" s="87">
        <f t="shared" ref="EB7" si="129">IF(EB8&gt;31,32,IF(AND(EB8&lt;=31,EB8&gt;15),16,8))</f>
        <v>32</v>
      </c>
      <c r="EC7" s="87">
        <f t="shared" ref="EC7" si="130">IF(EC8&gt;31,32,IF(AND(EC8&lt;=31,EC8&gt;15),16,8))</f>
        <v>32</v>
      </c>
      <c r="ED7" s="87">
        <f t="shared" ref="ED7" si="131">IF(ED8&gt;31,32,IF(AND(ED8&lt;=31,ED8&gt;15),16,8))</f>
        <v>32</v>
      </c>
      <c r="EE7" s="87">
        <f t="shared" ref="EE7" si="132">IF(EE8&gt;31,32,IF(AND(EE8&lt;=31,EE8&gt;15),16,8))</f>
        <v>32</v>
      </c>
      <c r="EF7" s="87">
        <f t="shared" ref="EF7" si="133">IF(EF8&gt;31,32,IF(AND(EF8&lt;=31,EF8&gt;15),16,8))</f>
        <v>32</v>
      </c>
      <c r="EG7" s="87">
        <f t="shared" ref="EG7" si="134">IF(EG8&gt;31,32,IF(AND(EG8&lt;=31,EG8&gt;15),16,8))</f>
        <v>32</v>
      </c>
      <c r="EH7" s="87">
        <f t="shared" ref="EH7" si="135">IF(EH8&gt;31,32,IF(AND(EH8&lt;=31,EH8&gt;15),16,8))</f>
        <v>32</v>
      </c>
      <c r="EI7" s="87">
        <f t="shared" ref="EI7" si="136">IF(EI8&gt;31,32,IF(AND(EI8&lt;=31,EI8&gt;15),16,8))</f>
        <v>32</v>
      </c>
      <c r="EJ7" s="87">
        <f t="shared" ref="EJ7" si="137">IF(EJ8&gt;31,32,IF(AND(EJ8&lt;=31,EJ8&gt;15),16,8))</f>
        <v>32</v>
      </c>
      <c r="EK7" s="87">
        <f t="shared" ref="EK7" si="138">IF(EK8&gt;31,32,IF(AND(EK8&lt;=31,EK8&gt;15),16,8))</f>
        <v>32</v>
      </c>
      <c r="EL7" s="87">
        <f t="shared" ref="EL7" si="139">IF(EL8&gt;31,32,IF(AND(EL8&lt;=31,EL8&gt;15),16,8))</f>
        <v>32</v>
      </c>
      <c r="EM7" s="87">
        <f t="shared" ref="EM7" si="140">IF(EM8&gt;31,32,IF(AND(EM8&lt;=31,EM8&gt;15),16,8))</f>
        <v>32</v>
      </c>
      <c r="EN7" s="87">
        <f t="shared" ref="EN7" si="141">IF(EN8&gt;31,32,IF(AND(EN8&lt;=31,EN8&gt;15),16,8))</f>
        <v>32</v>
      </c>
      <c r="EO7" s="87">
        <f t="shared" ref="EO7" si="142">IF(EO8&gt;31,32,IF(AND(EO8&lt;=31,EO8&gt;15),16,8))</f>
        <v>32</v>
      </c>
      <c r="EP7" s="87">
        <f t="shared" ref="EP7" si="143">IF(EP8&gt;31,32,IF(AND(EP8&lt;=31,EP8&gt;15),16,8))</f>
        <v>32</v>
      </c>
      <c r="EQ7" s="87">
        <f t="shared" ref="EQ7" si="144">IF(EQ8&gt;31,32,IF(AND(EQ8&lt;=31,EQ8&gt;15),16,8))</f>
        <v>32</v>
      </c>
      <c r="ER7" s="87">
        <f t="shared" ref="ER7" si="145">IF(ER8&gt;31,32,IF(AND(ER8&lt;=31,ER8&gt;15),16,8))</f>
        <v>32</v>
      </c>
      <c r="ES7" s="87">
        <f t="shared" ref="ES7" si="146">IF(ES8&gt;31,32,IF(AND(ES8&lt;=31,ES8&gt;15),16,8))</f>
        <v>16</v>
      </c>
      <c r="ET7" s="87">
        <f t="shared" ref="ET7" si="147">IF(ET8&gt;31,32,IF(AND(ET8&lt;=31,ET8&gt;15),16,8))</f>
        <v>16</v>
      </c>
      <c r="EU7" s="87">
        <f t="shared" ref="EU7" si="148">IF(EU8&gt;31,32,IF(AND(EU8&lt;=31,EU8&gt;15),16,8))</f>
        <v>16</v>
      </c>
      <c r="EV7" s="87">
        <f t="shared" ref="EV7" si="149">IF(EV8&gt;31,32,IF(AND(EV8&lt;=31,EV8&gt;15),16,8))</f>
        <v>16</v>
      </c>
      <c r="EW7" s="87">
        <f t="shared" ref="EW7" si="150">IF(EW8&gt;31,32,IF(AND(EW8&lt;=31,EW8&gt;15),16,8))</f>
        <v>16</v>
      </c>
      <c r="EX7" s="87">
        <f t="shared" ref="EX7" si="151">IF(EX8&gt;31,32,IF(AND(EX8&lt;=31,EX8&gt;15),16,8))</f>
        <v>16</v>
      </c>
      <c r="EY7" s="87">
        <f t="shared" ref="EY7" si="152">IF(EY8&gt;31,32,IF(AND(EY8&lt;=31,EY8&gt;15),16,8))</f>
        <v>16</v>
      </c>
      <c r="EZ7" s="87">
        <f t="shared" ref="EZ7" si="153">IF(EZ8&gt;31,32,IF(AND(EZ8&lt;=31,EZ8&gt;15),16,8))</f>
        <v>16</v>
      </c>
      <c r="FA7" s="87">
        <f t="shared" ref="FA7" si="154">IF(FA8&gt;31,32,IF(AND(FA8&lt;=31,FA8&gt;15),16,8))</f>
        <v>16</v>
      </c>
      <c r="FB7" s="87">
        <f t="shared" ref="FB7" si="155">IF(FB8&gt;31,32,IF(AND(FB8&lt;=31,FB8&gt;15),16,8))</f>
        <v>16</v>
      </c>
      <c r="FC7" s="87">
        <f t="shared" ref="FC7" si="156">IF(FC8&gt;31,32,IF(AND(FC8&lt;=31,FC8&gt;15),16,8))</f>
        <v>16</v>
      </c>
      <c r="FD7" s="87">
        <f t="shared" ref="FD7" si="157">IF(FD8&gt;31,32,IF(AND(FD8&lt;=31,FD8&gt;15),16,8))</f>
        <v>16</v>
      </c>
      <c r="FE7" s="87">
        <f t="shared" ref="FE7" si="158">IF(FE8&gt;31,32,IF(AND(FE8&lt;=31,FE8&gt;15),16,8))</f>
        <v>16</v>
      </c>
      <c r="FF7" s="87">
        <f t="shared" ref="FF7" si="159">IF(FF8&gt;31,32,IF(AND(FF8&lt;=31,FF8&gt;15),16,8))</f>
        <v>16</v>
      </c>
      <c r="FG7" s="87">
        <f t="shared" ref="FG7" si="160">IF(FG8&gt;31,32,IF(AND(FG8&lt;=31,FG8&gt;15),16,8))</f>
        <v>16</v>
      </c>
      <c r="FH7" s="87">
        <f t="shared" ref="FH7" si="161">IF(FH8&gt;31,32,IF(AND(FH8&lt;=31,FH8&gt;15),16,8))</f>
        <v>16</v>
      </c>
      <c r="FI7" s="87">
        <f t="shared" ref="FI7" si="162">IF(FI8&gt;31,32,IF(AND(FI8&lt;=31,FI8&gt;15),16,8))</f>
        <v>8</v>
      </c>
      <c r="FJ7" s="87">
        <f t="shared" ref="FJ7" si="163">IF(FJ8&gt;31,32,IF(AND(FJ8&lt;=31,FJ8&gt;15),16,8))</f>
        <v>8</v>
      </c>
      <c r="FK7" s="87">
        <f t="shared" ref="FK7" si="164">IF(FK8&gt;31,32,IF(AND(FK8&lt;=31,FK8&gt;15),16,8))</f>
        <v>8</v>
      </c>
      <c r="FL7" s="87">
        <f t="shared" ref="FL7" si="165">IF(FL8&gt;31,32,IF(AND(FL8&lt;=31,FL8&gt;15),16,8))</f>
        <v>8</v>
      </c>
      <c r="FM7" s="87">
        <f t="shared" ref="FM7" si="166">IF(FM8&gt;31,32,IF(AND(FM8&lt;=31,FM8&gt;15),16,8))</f>
        <v>8</v>
      </c>
      <c r="FN7" s="87">
        <f t="shared" ref="FN7" si="167">IF(FN8&gt;31,32,IF(AND(FN8&lt;=31,FN8&gt;15),16,8))</f>
        <v>8</v>
      </c>
      <c r="FO7" s="87">
        <f t="shared" ref="FO7" si="168">IF(FO8&gt;31,32,IF(AND(FO8&lt;=31,FO8&gt;15),16,8))</f>
        <v>8</v>
      </c>
      <c r="FP7" s="87">
        <f t="shared" ref="FP7" si="169">IF(FP8&gt;31,32,IF(AND(FP8&lt;=31,FP8&gt;15),16,8))</f>
        <v>8</v>
      </c>
      <c r="FQ7" s="87">
        <f t="shared" ref="FQ7" si="170">IF(FQ8&gt;31,32,IF(AND(FQ8&lt;=31,FQ8&gt;15),16,8))</f>
        <v>32</v>
      </c>
      <c r="FR7" s="87">
        <f t="shared" ref="FR7" si="171">IF(FR8&gt;31,32,IF(AND(FR8&lt;=31,FR8&gt;15),16,8))</f>
        <v>32</v>
      </c>
      <c r="FS7" s="87">
        <f t="shared" ref="FS7" si="172">IF(FS8&gt;31,32,IF(AND(FS8&lt;=31,FS8&gt;15),16,8))</f>
        <v>32</v>
      </c>
      <c r="FT7" s="87">
        <f t="shared" ref="FT7" si="173">IF(FT8&gt;31,32,IF(AND(FT8&lt;=31,FT8&gt;15),16,8))</f>
        <v>32</v>
      </c>
      <c r="FU7" s="87">
        <f t="shared" ref="FU7" si="174">IF(FU8&gt;31,32,IF(AND(FU8&lt;=31,FU8&gt;15),16,8))</f>
        <v>32</v>
      </c>
      <c r="FV7" s="87">
        <f t="shared" ref="FV7" si="175">IF(FV8&gt;31,32,IF(AND(FV8&lt;=31,FV8&gt;15),16,8))</f>
        <v>32</v>
      </c>
      <c r="FW7" s="87">
        <f t="shared" ref="FW7" si="176">IF(FW8&gt;31,32,IF(AND(FW8&lt;=31,FW8&gt;15),16,8))</f>
        <v>32</v>
      </c>
      <c r="FX7" s="87">
        <f t="shared" ref="FX7" si="177">IF(FX8&gt;31,32,IF(AND(FX8&lt;=31,FX8&gt;15),16,8))</f>
        <v>32</v>
      </c>
      <c r="FY7" s="87">
        <f t="shared" ref="FY7" si="178">IF(FY8&gt;31,32,IF(AND(FY8&lt;=31,FY8&gt;15),16,8))</f>
        <v>32</v>
      </c>
      <c r="FZ7" s="87">
        <f t="shared" ref="FZ7" si="179">IF(FZ8&gt;31,32,IF(AND(FZ8&lt;=31,FZ8&gt;15),16,8))</f>
        <v>32</v>
      </c>
      <c r="GA7" s="87">
        <f t="shared" ref="GA7" si="180">IF(GA8&gt;31,32,IF(AND(GA8&lt;=31,GA8&gt;15),16,8))</f>
        <v>32</v>
      </c>
      <c r="GB7" s="87">
        <f t="shared" ref="GB7" si="181">IF(GB8&gt;31,32,IF(AND(GB8&lt;=31,GB8&gt;15),16,8))</f>
        <v>32</v>
      </c>
      <c r="GC7" s="87">
        <f t="shared" ref="GC7" si="182">IF(GC8&gt;31,32,IF(AND(GC8&lt;=31,GC8&gt;15),16,8))</f>
        <v>32</v>
      </c>
      <c r="GD7" s="87">
        <f t="shared" ref="GD7" si="183">IF(GD8&gt;31,32,IF(AND(GD8&lt;=31,GD8&gt;15),16,8))</f>
        <v>32</v>
      </c>
      <c r="GE7" s="87">
        <f t="shared" ref="GE7" si="184">IF(GE8&gt;31,32,IF(AND(GE8&lt;=31,GE8&gt;15),16,8))</f>
        <v>32</v>
      </c>
      <c r="GF7" s="87">
        <f t="shared" ref="GF7" si="185">IF(GF8&gt;31,32,IF(AND(GF8&lt;=31,GF8&gt;15),16,8))</f>
        <v>32</v>
      </c>
      <c r="GG7" s="87">
        <f t="shared" ref="GG7" si="186">IF(GG8&gt;31,32,IF(AND(GG8&lt;=31,GG8&gt;15),16,8))</f>
        <v>32</v>
      </c>
      <c r="GH7" s="87">
        <f t="shared" ref="GH7" si="187">IF(GH8&gt;31,32,IF(AND(GH8&lt;=31,GH8&gt;15),16,8))</f>
        <v>16</v>
      </c>
      <c r="GI7" s="87">
        <f t="shared" ref="GI7" si="188">IF(GI8&gt;31,32,IF(AND(GI8&lt;=31,GI8&gt;15),16,8))</f>
        <v>16</v>
      </c>
      <c r="GJ7" s="87">
        <f t="shared" ref="GJ7" si="189">IF(GJ8&gt;31,32,IF(AND(GJ8&lt;=31,GJ8&gt;15),16,8))</f>
        <v>16</v>
      </c>
      <c r="GK7" s="87">
        <f t="shared" ref="GK7" si="190">IF(GK8&gt;31,32,IF(AND(GK8&lt;=31,GK8&gt;15),16,8))</f>
        <v>16</v>
      </c>
      <c r="GL7" s="87">
        <f t="shared" ref="GL7" si="191">IF(GL8&gt;31,32,IF(AND(GL8&lt;=31,GL8&gt;15),16,8))</f>
        <v>16</v>
      </c>
      <c r="GM7" s="87">
        <f t="shared" ref="GM7" si="192">IF(GM8&gt;31,32,IF(AND(GM8&lt;=31,GM8&gt;15),16,8))</f>
        <v>16</v>
      </c>
      <c r="GN7" s="87">
        <f t="shared" ref="GN7" si="193">IF(GN8&gt;31,32,IF(AND(GN8&lt;=31,GN8&gt;15),16,8))</f>
        <v>16</v>
      </c>
      <c r="GO7" s="87">
        <f t="shared" ref="GO7" si="194">IF(GO8&gt;31,32,IF(AND(GO8&lt;=31,GO8&gt;15),16,8))</f>
        <v>16</v>
      </c>
      <c r="GP7" s="87">
        <f t="shared" ref="GP7" si="195">IF(GP8&gt;31,32,IF(AND(GP8&lt;=31,GP8&gt;15),16,8))</f>
        <v>16</v>
      </c>
      <c r="GQ7" s="87">
        <f t="shared" ref="GQ7" si="196">IF(GQ8&gt;31,32,IF(AND(GQ8&lt;=31,GQ8&gt;15),16,8))</f>
        <v>16</v>
      </c>
      <c r="GR7" s="87">
        <f t="shared" ref="GR7" si="197">IF(GR8&gt;31,32,IF(AND(GR8&lt;=31,GR8&gt;15),16,8))</f>
        <v>16</v>
      </c>
      <c r="GS7" s="87">
        <f t="shared" ref="GS7" si="198">IF(GS8&gt;31,32,IF(AND(GS8&lt;=31,GS8&gt;15),16,8))</f>
        <v>16</v>
      </c>
      <c r="GT7" s="87">
        <f t="shared" ref="GT7" si="199">IF(GT8&gt;31,32,IF(AND(GT8&lt;=31,GT8&gt;15),16,8))</f>
        <v>16</v>
      </c>
      <c r="GU7" s="87">
        <f t="shared" ref="GU7" si="200">IF(GU8&gt;31,32,IF(AND(GU8&lt;=31,GU8&gt;15),16,8))</f>
        <v>16</v>
      </c>
      <c r="GV7" s="87">
        <f t="shared" ref="GV7" si="201">IF(GV8&gt;31,32,IF(AND(GV8&lt;=31,GV8&gt;15),16,8))</f>
        <v>16</v>
      </c>
      <c r="GW7" s="87">
        <f t="shared" ref="GW7" si="202">IF(GW8&gt;31,32,IF(AND(GW8&lt;=31,GW8&gt;15),16,8))</f>
        <v>16</v>
      </c>
      <c r="GX7" s="87">
        <f t="shared" ref="GX7" si="203">IF(GX8&gt;31,32,IF(AND(GX8&lt;=31,GX8&gt;15),16,8))</f>
        <v>8</v>
      </c>
      <c r="GY7" s="87">
        <f t="shared" ref="GY7" si="204">IF(GY8&gt;31,32,IF(AND(GY8&lt;=31,GY8&gt;15),16,8))</f>
        <v>8</v>
      </c>
      <c r="GZ7" s="87">
        <f t="shared" ref="GZ7" si="205">IF(GZ8&gt;31,32,IF(AND(GZ8&lt;=31,GZ8&gt;15),16,8))</f>
        <v>8</v>
      </c>
      <c r="HA7" s="87">
        <f t="shared" ref="HA7" si="206">IF(HA8&gt;31,32,IF(AND(HA8&lt;=31,HA8&gt;15),16,8))</f>
        <v>8</v>
      </c>
      <c r="HB7" s="87">
        <f t="shared" ref="HB7" si="207">IF(HB8&gt;31,32,IF(AND(HB8&lt;=31,HB8&gt;15),16,8))</f>
        <v>8</v>
      </c>
      <c r="HC7" s="87">
        <f t="shared" ref="HC7" si="208">IF(HC8&gt;31,32,IF(AND(HC8&lt;=31,HC8&gt;15),16,8))</f>
        <v>8</v>
      </c>
      <c r="HD7" s="87">
        <f t="shared" ref="HD7" si="209">IF(HD8&gt;31,32,IF(AND(HD8&lt;=31,HD8&gt;15),16,8))</f>
        <v>8</v>
      </c>
      <c r="HE7" s="87">
        <f t="shared" ref="HE7" si="210">IF(HE8&gt;31,32,IF(AND(HE8&lt;=31,HE8&gt;15),16,8))</f>
        <v>8</v>
      </c>
    </row>
    <row r="8" spans="1:215" s="83" customFormat="1" ht="77.25" customHeight="1" x14ac:dyDescent="0.25">
      <c r="A8" s="83" t="s">
        <v>53</v>
      </c>
      <c r="B8" s="83" t="s">
        <v>54</v>
      </c>
      <c r="D8" s="83" t="s">
        <v>53</v>
      </c>
      <c r="E8" s="83" t="s">
        <v>70</v>
      </c>
      <c r="F8" s="84" t="s">
        <v>31</v>
      </c>
      <c r="H8" s="85" t="s">
        <v>10</v>
      </c>
      <c r="I8" s="8">
        <v>48</v>
      </c>
      <c r="J8" s="8">
        <v>47</v>
      </c>
      <c r="K8" s="8">
        <v>46</v>
      </c>
      <c r="L8" s="8">
        <v>45</v>
      </c>
      <c r="M8" s="8">
        <v>44</v>
      </c>
      <c r="N8" s="8">
        <v>43</v>
      </c>
      <c r="O8" s="8">
        <v>42</v>
      </c>
      <c r="P8" s="8">
        <v>41</v>
      </c>
      <c r="Q8" s="8">
        <v>40</v>
      </c>
      <c r="R8" s="8">
        <v>39</v>
      </c>
      <c r="S8" s="8">
        <v>38</v>
      </c>
      <c r="T8" s="8">
        <v>37</v>
      </c>
      <c r="U8" s="8">
        <v>36</v>
      </c>
      <c r="V8" s="8">
        <v>35</v>
      </c>
      <c r="W8" s="8">
        <v>34</v>
      </c>
      <c r="X8" s="8">
        <v>33</v>
      </c>
      <c r="Y8" s="8">
        <v>32</v>
      </c>
      <c r="Z8" s="8">
        <v>31</v>
      </c>
      <c r="AA8" s="8">
        <v>30</v>
      </c>
      <c r="AB8" s="8">
        <v>29</v>
      </c>
      <c r="AC8" s="8">
        <v>28</v>
      </c>
      <c r="AD8" s="8">
        <v>27</v>
      </c>
      <c r="AE8" s="8">
        <v>26</v>
      </c>
      <c r="AF8" s="8">
        <v>25</v>
      </c>
      <c r="AG8" s="8">
        <v>24</v>
      </c>
      <c r="AH8" s="8">
        <v>23</v>
      </c>
      <c r="AI8" s="8">
        <v>22</v>
      </c>
      <c r="AJ8" s="8">
        <v>21</v>
      </c>
      <c r="AK8" s="8">
        <v>20</v>
      </c>
      <c r="AL8" s="8">
        <v>19</v>
      </c>
      <c r="AM8" s="8">
        <v>18</v>
      </c>
      <c r="AN8" s="8">
        <v>17</v>
      </c>
      <c r="AO8" s="8">
        <v>16</v>
      </c>
      <c r="AP8" s="8">
        <v>15</v>
      </c>
      <c r="AQ8" s="8">
        <v>14</v>
      </c>
      <c r="AR8" s="8">
        <v>13</v>
      </c>
      <c r="AS8" s="8">
        <v>12</v>
      </c>
      <c r="AT8" s="8">
        <v>11</v>
      </c>
      <c r="AU8" s="8">
        <v>10</v>
      </c>
      <c r="AV8" s="8">
        <v>9</v>
      </c>
      <c r="AW8" s="8">
        <v>8</v>
      </c>
      <c r="AX8" s="8">
        <v>48</v>
      </c>
      <c r="AY8" s="8">
        <v>47</v>
      </c>
      <c r="AZ8" s="8">
        <v>46</v>
      </c>
      <c r="BA8" s="8">
        <v>45</v>
      </c>
      <c r="BB8" s="8">
        <v>44</v>
      </c>
      <c r="BC8" s="8">
        <v>43</v>
      </c>
      <c r="BD8" s="8">
        <v>42</v>
      </c>
      <c r="BE8" s="8">
        <v>41</v>
      </c>
      <c r="BF8" s="8">
        <v>40</v>
      </c>
      <c r="BG8" s="8">
        <v>39</v>
      </c>
      <c r="BH8" s="8">
        <v>38</v>
      </c>
      <c r="BI8" s="8">
        <v>37</v>
      </c>
      <c r="BJ8" s="8">
        <v>36</v>
      </c>
      <c r="BK8" s="8">
        <v>35</v>
      </c>
      <c r="BL8" s="8">
        <v>34</v>
      </c>
      <c r="BM8" s="8">
        <v>33</v>
      </c>
      <c r="BN8" s="8">
        <v>32</v>
      </c>
      <c r="BO8" s="8">
        <v>31</v>
      </c>
      <c r="BP8" s="8">
        <v>30</v>
      </c>
      <c r="BQ8" s="8">
        <v>29</v>
      </c>
      <c r="BR8" s="8">
        <v>28</v>
      </c>
      <c r="BS8" s="8">
        <v>27</v>
      </c>
      <c r="BT8" s="8">
        <v>26</v>
      </c>
      <c r="BU8" s="8">
        <v>25</v>
      </c>
      <c r="BV8" s="8">
        <v>24</v>
      </c>
      <c r="BW8" s="8">
        <v>23</v>
      </c>
      <c r="BX8" s="8">
        <v>22</v>
      </c>
      <c r="BY8" s="8">
        <v>21</v>
      </c>
      <c r="BZ8" s="8">
        <v>20</v>
      </c>
      <c r="CA8" s="8">
        <v>19</v>
      </c>
      <c r="CB8" s="8">
        <v>18</v>
      </c>
      <c r="CC8" s="8">
        <v>17</v>
      </c>
      <c r="CD8" s="8">
        <v>16</v>
      </c>
      <c r="CE8" s="8">
        <v>15</v>
      </c>
      <c r="CF8" s="8">
        <v>14</v>
      </c>
      <c r="CG8" s="8">
        <v>13</v>
      </c>
      <c r="CH8" s="8">
        <v>12</v>
      </c>
      <c r="CI8" s="8">
        <v>11</v>
      </c>
      <c r="CJ8" s="8">
        <v>10</v>
      </c>
      <c r="CK8" s="8">
        <v>9</v>
      </c>
      <c r="CL8" s="8">
        <v>8</v>
      </c>
      <c r="CM8" s="8">
        <v>48</v>
      </c>
      <c r="CN8" s="8">
        <v>47</v>
      </c>
      <c r="CO8" s="8">
        <v>46</v>
      </c>
      <c r="CP8" s="8">
        <v>45</v>
      </c>
      <c r="CQ8" s="8">
        <v>44</v>
      </c>
      <c r="CR8" s="8">
        <v>43</v>
      </c>
      <c r="CS8" s="8">
        <v>42</v>
      </c>
      <c r="CT8" s="8">
        <v>41</v>
      </c>
      <c r="CU8" s="8">
        <v>40</v>
      </c>
      <c r="CV8" s="8">
        <v>39</v>
      </c>
      <c r="CW8" s="8">
        <v>38</v>
      </c>
      <c r="CX8" s="8">
        <v>37</v>
      </c>
      <c r="CY8" s="8">
        <v>36</v>
      </c>
      <c r="CZ8" s="8">
        <v>35</v>
      </c>
      <c r="DA8" s="8">
        <v>34</v>
      </c>
      <c r="DB8" s="8">
        <v>33</v>
      </c>
      <c r="DC8" s="8">
        <v>32</v>
      </c>
      <c r="DD8" s="8">
        <v>31</v>
      </c>
      <c r="DE8" s="8">
        <v>30</v>
      </c>
      <c r="DF8" s="8">
        <v>29</v>
      </c>
      <c r="DG8" s="8">
        <v>28</v>
      </c>
      <c r="DH8" s="8">
        <v>27</v>
      </c>
      <c r="DI8" s="8">
        <v>26</v>
      </c>
      <c r="DJ8" s="8">
        <v>25</v>
      </c>
      <c r="DK8" s="8">
        <v>24</v>
      </c>
      <c r="DL8" s="8">
        <v>23</v>
      </c>
      <c r="DM8" s="8">
        <v>22</v>
      </c>
      <c r="DN8" s="8">
        <v>21</v>
      </c>
      <c r="DO8" s="8">
        <v>20</v>
      </c>
      <c r="DP8" s="8">
        <v>19</v>
      </c>
      <c r="DQ8" s="8">
        <v>18</v>
      </c>
      <c r="DR8" s="8">
        <v>17</v>
      </c>
      <c r="DS8" s="8">
        <v>16</v>
      </c>
      <c r="DT8" s="8">
        <v>15</v>
      </c>
      <c r="DU8" s="8">
        <v>14</v>
      </c>
      <c r="DV8" s="8">
        <v>13</v>
      </c>
      <c r="DW8" s="8">
        <v>12</v>
      </c>
      <c r="DX8" s="8">
        <v>11</v>
      </c>
      <c r="DY8" s="8">
        <v>10</v>
      </c>
      <c r="DZ8" s="8">
        <v>9</v>
      </c>
      <c r="EA8" s="8">
        <v>8</v>
      </c>
      <c r="EB8" s="8">
        <v>48</v>
      </c>
      <c r="EC8" s="8">
        <v>47</v>
      </c>
      <c r="ED8" s="8">
        <v>46</v>
      </c>
      <c r="EE8" s="8">
        <v>45</v>
      </c>
      <c r="EF8" s="8">
        <v>44</v>
      </c>
      <c r="EG8" s="8">
        <v>43</v>
      </c>
      <c r="EH8" s="8">
        <v>42</v>
      </c>
      <c r="EI8" s="8">
        <v>41</v>
      </c>
      <c r="EJ8" s="8">
        <v>40</v>
      </c>
      <c r="EK8" s="8">
        <v>39</v>
      </c>
      <c r="EL8" s="8">
        <v>38</v>
      </c>
      <c r="EM8" s="8">
        <v>37</v>
      </c>
      <c r="EN8" s="8">
        <v>36</v>
      </c>
      <c r="EO8" s="8">
        <v>35</v>
      </c>
      <c r="EP8" s="8">
        <v>34</v>
      </c>
      <c r="EQ8" s="8">
        <v>33</v>
      </c>
      <c r="ER8" s="8">
        <v>32</v>
      </c>
      <c r="ES8" s="8">
        <v>31</v>
      </c>
      <c r="ET8" s="8">
        <v>30</v>
      </c>
      <c r="EU8" s="8">
        <v>29</v>
      </c>
      <c r="EV8" s="8">
        <v>28</v>
      </c>
      <c r="EW8" s="8">
        <v>27</v>
      </c>
      <c r="EX8" s="8">
        <v>26</v>
      </c>
      <c r="EY8" s="8">
        <v>25</v>
      </c>
      <c r="EZ8" s="8">
        <v>24</v>
      </c>
      <c r="FA8" s="8">
        <v>23</v>
      </c>
      <c r="FB8" s="8">
        <v>22</v>
      </c>
      <c r="FC8" s="8">
        <v>21</v>
      </c>
      <c r="FD8" s="8">
        <v>20</v>
      </c>
      <c r="FE8" s="8">
        <v>19</v>
      </c>
      <c r="FF8" s="8">
        <v>18</v>
      </c>
      <c r="FG8" s="8">
        <v>17</v>
      </c>
      <c r="FH8" s="8">
        <v>16</v>
      </c>
      <c r="FI8" s="8">
        <v>15</v>
      </c>
      <c r="FJ8" s="8">
        <v>14</v>
      </c>
      <c r="FK8" s="8">
        <v>13</v>
      </c>
      <c r="FL8" s="8">
        <v>12</v>
      </c>
      <c r="FM8" s="8">
        <v>11</v>
      </c>
      <c r="FN8" s="8">
        <v>10</v>
      </c>
      <c r="FO8" s="8">
        <v>9</v>
      </c>
      <c r="FP8" s="8">
        <v>8</v>
      </c>
      <c r="FQ8" s="8">
        <v>48</v>
      </c>
      <c r="FR8" s="8">
        <v>47</v>
      </c>
      <c r="FS8" s="8">
        <v>46</v>
      </c>
      <c r="FT8" s="8">
        <v>45</v>
      </c>
      <c r="FU8" s="8">
        <v>44</v>
      </c>
      <c r="FV8" s="8">
        <v>43</v>
      </c>
      <c r="FW8" s="8">
        <v>42</v>
      </c>
      <c r="FX8" s="8">
        <v>41</v>
      </c>
      <c r="FY8" s="8">
        <v>40</v>
      </c>
      <c r="FZ8" s="8">
        <v>39</v>
      </c>
      <c r="GA8" s="8">
        <v>38</v>
      </c>
      <c r="GB8" s="8">
        <v>37</v>
      </c>
      <c r="GC8" s="8">
        <v>36</v>
      </c>
      <c r="GD8" s="8">
        <v>35</v>
      </c>
      <c r="GE8" s="8">
        <v>34</v>
      </c>
      <c r="GF8" s="8">
        <v>33</v>
      </c>
      <c r="GG8" s="8">
        <v>32</v>
      </c>
      <c r="GH8" s="8">
        <v>31</v>
      </c>
      <c r="GI8" s="8">
        <v>30</v>
      </c>
      <c r="GJ8" s="8">
        <v>29</v>
      </c>
      <c r="GK8" s="8">
        <v>28</v>
      </c>
      <c r="GL8" s="8">
        <v>27</v>
      </c>
      <c r="GM8" s="8">
        <v>26</v>
      </c>
      <c r="GN8" s="8">
        <v>25</v>
      </c>
      <c r="GO8" s="8">
        <v>24</v>
      </c>
      <c r="GP8" s="8">
        <v>23</v>
      </c>
      <c r="GQ8" s="8">
        <v>22</v>
      </c>
      <c r="GR8" s="8">
        <v>21</v>
      </c>
      <c r="GS8" s="8">
        <v>20</v>
      </c>
      <c r="GT8" s="8">
        <v>19</v>
      </c>
      <c r="GU8" s="8">
        <v>18</v>
      </c>
      <c r="GV8" s="8">
        <v>17</v>
      </c>
      <c r="GW8" s="8">
        <v>16</v>
      </c>
      <c r="GX8" s="8">
        <v>15</v>
      </c>
      <c r="GY8" s="8">
        <v>14</v>
      </c>
      <c r="GZ8" s="8">
        <v>13</v>
      </c>
      <c r="HA8" s="8">
        <v>12</v>
      </c>
      <c r="HB8" s="8">
        <v>11</v>
      </c>
      <c r="HC8" s="8">
        <v>10</v>
      </c>
      <c r="HD8" s="8">
        <v>9</v>
      </c>
      <c r="HE8" s="8">
        <v>8</v>
      </c>
    </row>
    <row r="9" spans="1:215" x14ac:dyDescent="0.25">
      <c r="A9" s="91">
        <v>1</v>
      </c>
      <c r="B9" s="91">
        <v>2</v>
      </c>
      <c r="C9" s="83"/>
      <c r="D9" s="92">
        <v>1</v>
      </c>
      <c r="E9" s="93">
        <v>0.4</v>
      </c>
      <c r="F9" s="94"/>
      <c r="H9" s="95">
        <v>1</v>
      </c>
      <c r="I9" s="96">
        <f>ROUND(I$57*$E9,0)</f>
        <v>96</v>
      </c>
      <c r="J9" s="96">
        <f t="shared" ref="I9:R12" si="211">ROUND(J$57*$E9,0)</f>
        <v>94</v>
      </c>
      <c r="K9" s="96">
        <f t="shared" si="211"/>
        <v>92</v>
      </c>
      <c r="L9" s="96">
        <f t="shared" si="211"/>
        <v>90</v>
      </c>
      <c r="M9" s="96">
        <f t="shared" si="211"/>
        <v>88</v>
      </c>
      <c r="N9" s="96">
        <f t="shared" si="211"/>
        <v>86</v>
      </c>
      <c r="O9" s="96">
        <f t="shared" si="211"/>
        <v>84</v>
      </c>
      <c r="P9" s="96">
        <f t="shared" si="211"/>
        <v>82</v>
      </c>
      <c r="Q9" s="96">
        <f t="shared" si="211"/>
        <v>80</v>
      </c>
      <c r="R9" s="96">
        <f t="shared" si="211"/>
        <v>78</v>
      </c>
      <c r="S9" s="96">
        <f t="shared" ref="S9:AB12" si="212">ROUND(S$57*$E9,0)</f>
        <v>76</v>
      </c>
      <c r="T9" s="96">
        <f t="shared" si="212"/>
        <v>74</v>
      </c>
      <c r="U9" s="96">
        <f t="shared" si="212"/>
        <v>72</v>
      </c>
      <c r="V9" s="96">
        <f t="shared" si="212"/>
        <v>70</v>
      </c>
      <c r="W9" s="96">
        <f t="shared" si="212"/>
        <v>68</v>
      </c>
      <c r="X9" s="96">
        <f t="shared" si="212"/>
        <v>66</v>
      </c>
      <c r="Y9" s="96">
        <f t="shared" si="212"/>
        <v>64</v>
      </c>
      <c r="Z9" s="96">
        <f t="shared" si="212"/>
        <v>62</v>
      </c>
      <c r="AA9" s="96">
        <f t="shared" si="212"/>
        <v>60</v>
      </c>
      <c r="AB9" s="96">
        <f t="shared" si="212"/>
        <v>58</v>
      </c>
      <c r="AC9" s="96">
        <f t="shared" ref="AC9:AL12" si="213">ROUND(AC$57*$E9,0)</f>
        <v>56</v>
      </c>
      <c r="AD9" s="96">
        <f t="shared" si="213"/>
        <v>54</v>
      </c>
      <c r="AE9" s="96">
        <f t="shared" si="213"/>
        <v>52</v>
      </c>
      <c r="AF9" s="96">
        <f t="shared" si="213"/>
        <v>50</v>
      </c>
      <c r="AG9" s="96">
        <f t="shared" si="213"/>
        <v>48</v>
      </c>
      <c r="AH9" s="96">
        <f t="shared" si="213"/>
        <v>46</v>
      </c>
      <c r="AI9" s="96">
        <f t="shared" si="213"/>
        <v>44</v>
      </c>
      <c r="AJ9" s="96">
        <f t="shared" si="213"/>
        <v>42</v>
      </c>
      <c r="AK9" s="96">
        <f t="shared" si="213"/>
        <v>40</v>
      </c>
      <c r="AL9" s="96">
        <f t="shared" si="213"/>
        <v>38</v>
      </c>
      <c r="AM9" s="96">
        <f t="shared" ref="AM9:AV12" si="214">ROUND(AM$57*$E9,0)</f>
        <v>36</v>
      </c>
      <c r="AN9" s="96">
        <f t="shared" si="214"/>
        <v>34</v>
      </c>
      <c r="AO9" s="96">
        <f t="shared" si="214"/>
        <v>32</v>
      </c>
      <c r="AP9" s="96">
        <f t="shared" si="214"/>
        <v>30</v>
      </c>
      <c r="AQ9" s="96">
        <f t="shared" si="214"/>
        <v>28</v>
      </c>
      <c r="AR9" s="96">
        <f t="shared" si="214"/>
        <v>26</v>
      </c>
      <c r="AS9" s="96">
        <f t="shared" si="214"/>
        <v>24</v>
      </c>
      <c r="AT9" s="96">
        <f t="shared" si="214"/>
        <v>22</v>
      </c>
      <c r="AU9" s="96">
        <f t="shared" si="214"/>
        <v>20</v>
      </c>
      <c r="AV9" s="96">
        <f t="shared" si="214"/>
        <v>18</v>
      </c>
      <c r="AW9" s="96">
        <f t="shared" ref="AW9:BL23" si="215">ROUND(AW$57*$E9,0)</f>
        <v>16</v>
      </c>
      <c r="AX9" s="96">
        <f t="shared" si="215"/>
        <v>86</v>
      </c>
      <c r="AY9" s="96">
        <f t="shared" si="215"/>
        <v>85</v>
      </c>
      <c r="AZ9" s="96">
        <f t="shared" si="215"/>
        <v>83</v>
      </c>
      <c r="BA9" s="96">
        <f t="shared" si="215"/>
        <v>81</v>
      </c>
      <c r="BB9" s="96">
        <f t="shared" si="215"/>
        <v>79</v>
      </c>
      <c r="BC9" s="96">
        <f t="shared" si="215"/>
        <v>78</v>
      </c>
      <c r="BD9" s="96">
        <f t="shared" si="215"/>
        <v>76</v>
      </c>
      <c r="BE9" s="96">
        <f t="shared" si="215"/>
        <v>74</v>
      </c>
      <c r="BF9" s="96">
        <f t="shared" si="215"/>
        <v>72</v>
      </c>
      <c r="BG9" s="96">
        <f t="shared" si="215"/>
        <v>70</v>
      </c>
      <c r="BH9" s="96">
        <f t="shared" si="215"/>
        <v>68</v>
      </c>
      <c r="BI9" s="96">
        <f t="shared" si="215"/>
        <v>67</v>
      </c>
      <c r="BJ9" s="96">
        <f t="shared" si="215"/>
        <v>65</v>
      </c>
      <c r="BK9" s="96">
        <f t="shared" si="215"/>
        <v>63</v>
      </c>
      <c r="BL9" s="96">
        <f t="shared" si="215"/>
        <v>61</v>
      </c>
      <c r="BM9" s="96">
        <f t="shared" ref="BM9:CB24" si="216">ROUND(BM$57*$E9,0)</f>
        <v>60</v>
      </c>
      <c r="BN9" s="96">
        <f t="shared" si="216"/>
        <v>58</v>
      </c>
      <c r="BO9" s="96">
        <f t="shared" si="216"/>
        <v>56</v>
      </c>
      <c r="BP9" s="96">
        <f t="shared" si="216"/>
        <v>54</v>
      </c>
      <c r="BQ9" s="96">
        <f t="shared" si="216"/>
        <v>52</v>
      </c>
      <c r="BR9" s="96">
        <f t="shared" si="216"/>
        <v>50</v>
      </c>
      <c r="BS9" s="96">
        <f t="shared" si="216"/>
        <v>49</v>
      </c>
      <c r="BT9" s="96">
        <f t="shared" si="216"/>
        <v>47</v>
      </c>
      <c r="BU9" s="96">
        <f t="shared" si="216"/>
        <v>45</v>
      </c>
      <c r="BV9" s="96">
        <f t="shared" si="216"/>
        <v>43</v>
      </c>
      <c r="BW9" s="96">
        <f t="shared" si="216"/>
        <v>42</v>
      </c>
      <c r="BX9" s="96">
        <f t="shared" si="216"/>
        <v>40</v>
      </c>
      <c r="BY9" s="96">
        <f t="shared" si="216"/>
        <v>38</v>
      </c>
      <c r="BZ9" s="96">
        <f t="shared" si="216"/>
        <v>36</v>
      </c>
      <c r="CA9" s="96">
        <f t="shared" si="216"/>
        <v>34</v>
      </c>
      <c r="CB9" s="96">
        <f t="shared" si="216"/>
        <v>32</v>
      </c>
      <c r="CC9" s="96">
        <f t="shared" ref="BY9:CN24" si="217">ROUND(CC$57*$E9,0)</f>
        <v>31</v>
      </c>
      <c r="CD9" s="96">
        <f t="shared" si="217"/>
        <v>29</v>
      </c>
      <c r="CE9" s="96">
        <f t="shared" si="217"/>
        <v>27</v>
      </c>
      <c r="CF9" s="96">
        <f t="shared" si="217"/>
        <v>25</v>
      </c>
      <c r="CG9" s="96">
        <f t="shared" si="217"/>
        <v>24</v>
      </c>
      <c r="CH9" s="96">
        <f t="shared" si="217"/>
        <v>22</v>
      </c>
      <c r="CI9" s="96">
        <f t="shared" si="217"/>
        <v>20</v>
      </c>
      <c r="CJ9" s="96">
        <f t="shared" si="217"/>
        <v>18</v>
      </c>
      <c r="CK9" s="96">
        <f t="shared" si="217"/>
        <v>16</v>
      </c>
      <c r="CL9" s="96">
        <f t="shared" si="217"/>
        <v>14</v>
      </c>
      <c r="CM9" s="96">
        <f>ROUND(CM$57*$E9,0)</f>
        <v>69</v>
      </c>
      <c r="CN9" s="96">
        <f t="shared" ref="CN9:DC24" si="218">ROUND(CN$57*$E9,0)</f>
        <v>68</v>
      </c>
      <c r="CO9" s="96">
        <f t="shared" si="218"/>
        <v>66</v>
      </c>
      <c r="CP9" s="96">
        <f t="shared" si="218"/>
        <v>65</v>
      </c>
      <c r="CQ9" s="96">
        <f t="shared" si="218"/>
        <v>63</v>
      </c>
      <c r="CR9" s="96">
        <f t="shared" si="218"/>
        <v>62</v>
      </c>
      <c r="CS9" s="96">
        <f t="shared" si="218"/>
        <v>60</v>
      </c>
      <c r="CT9" s="96">
        <f t="shared" si="218"/>
        <v>59</v>
      </c>
      <c r="CU9" s="96">
        <f t="shared" si="218"/>
        <v>58</v>
      </c>
      <c r="CV9" s="96">
        <f t="shared" si="218"/>
        <v>56</v>
      </c>
      <c r="CW9" s="96">
        <f t="shared" si="218"/>
        <v>55</v>
      </c>
      <c r="CX9" s="96">
        <f t="shared" si="218"/>
        <v>53</v>
      </c>
      <c r="CY9" s="96">
        <f t="shared" si="218"/>
        <v>52</v>
      </c>
      <c r="CZ9" s="96">
        <f t="shared" si="218"/>
        <v>50</v>
      </c>
      <c r="DA9" s="96">
        <f t="shared" si="218"/>
        <v>49</v>
      </c>
      <c r="DB9" s="96">
        <f t="shared" si="218"/>
        <v>48</v>
      </c>
      <c r="DC9" s="96">
        <f t="shared" si="218"/>
        <v>46</v>
      </c>
      <c r="DD9" s="96">
        <f t="shared" ref="DD9:DS24" si="219">ROUND(DD$57*$E9,0)</f>
        <v>37</v>
      </c>
      <c r="DE9" s="96">
        <f t="shared" si="219"/>
        <v>36</v>
      </c>
      <c r="DF9" s="96">
        <f t="shared" si="219"/>
        <v>35</v>
      </c>
      <c r="DG9" s="96">
        <f t="shared" si="219"/>
        <v>34</v>
      </c>
      <c r="DH9" s="96">
        <f t="shared" si="219"/>
        <v>32</v>
      </c>
      <c r="DI9" s="96">
        <f t="shared" si="219"/>
        <v>31</v>
      </c>
      <c r="DJ9" s="96">
        <f t="shared" si="219"/>
        <v>30</v>
      </c>
      <c r="DK9" s="96">
        <f t="shared" si="219"/>
        <v>29</v>
      </c>
      <c r="DL9" s="96">
        <f t="shared" si="219"/>
        <v>28</v>
      </c>
      <c r="DM9" s="96">
        <f t="shared" si="219"/>
        <v>26</v>
      </c>
      <c r="DN9" s="96">
        <f t="shared" si="219"/>
        <v>25</v>
      </c>
      <c r="DO9" s="96">
        <f t="shared" si="219"/>
        <v>24</v>
      </c>
      <c r="DP9" s="96">
        <f t="shared" si="219"/>
        <v>23</v>
      </c>
      <c r="DQ9" s="96">
        <f t="shared" si="219"/>
        <v>22</v>
      </c>
      <c r="DR9" s="96">
        <f t="shared" si="219"/>
        <v>20</v>
      </c>
      <c r="DS9" s="96">
        <f t="shared" si="219"/>
        <v>19</v>
      </c>
      <c r="DT9" s="96">
        <f t="shared" ref="DT9:EC16" si="220">ROUND(DT$57*$E9,0)</f>
        <v>14</v>
      </c>
      <c r="DU9" s="96">
        <f t="shared" si="220"/>
        <v>14</v>
      </c>
      <c r="DV9" s="96">
        <f t="shared" si="220"/>
        <v>12</v>
      </c>
      <c r="DW9" s="96">
        <f t="shared" si="220"/>
        <v>12</v>
      </c>
      <c r="DX9" s="96">
        <f t="shared" si="220"/>
        <v>10</v>
      </c>
      <c r="DY9" s="96">
        <f t="shared" si="220"/>
        <v>10</v>
      </c>
      <c r="DZ9" s="96">
        <f t="shared" si="220"/>
        <v>9</v>
      </c>
      <c r="EA9" s="96">
        <f t="shared" si="220"/>
        <v>8</v>
      </c>
      <c r="EB9" s="96">
        <f t="shared" si="220"/>
        <v>31</v>
      </c>
      <c r="EC9" s="96">
        <f t="shared" si="220"/>
        <v>30</v>
      </c>
      <c r="ED9" s="96">
        <f t="shared" ref="ED9:EM16" si="221">ROUND(ED$57*$E9,0)</f>
        <v>30</v>
      </c>
      <c r="EE9" s="96">
        <f t="shared" si="221"/>
        <v>29</v>
      </c>
      <c r="EF9" s="96">
        <f t="shared" si="221"/>
        <v>28</v>
      </c>
      <c r="EG9" s="96">
        <f t="shared" si="221"/>
        <v>28</v>
      </c>
      <c r="EH9" s="96">
        <f t="shared" si="221"/>
        <v>27</v>
      </c>
      <c r="EI9" s="96">
        <f t="shared" si="221"/>
        <v>26</v>
      </c>
      <c r="EJ9" s="96">
        <f t="shared" si="221"/>
        <v>26</v>
      </c>
      <c r="EK9" s="96">
        <f t="shared" si="221"/>
        <v>25</v>
      </c>
      <c r="EL9" s="96">
        <f t="shared" si="221"/>
        <v>24</v>
      </c>
      <c r="EM9" s="96">
        <f t="shared" si="221"/>
        <v>24</v>
      </c>
      <c r="EN9" s="96">
        <f t="shared" ref="EN9:EW16" si="222">ROUND(EN$57*$E9,0)</f>
        <v>23</v>
      </c>
      <c r="EO9" s="96">
        <f t="shared" si="222"/>
        <v>22</v>
      </c>
      <c r="EP9" s="96">
        <f t="shared" si="222"/>
        <v>22</v>
      </c>
      <c r="EQ9" s="96">
        <f t="shared" si="222"/>
        <v>21</v>
      </c>
      <c r="ER9" s="96">
        <f t="shared" si="222"/>
        <v>20</v>
      </c>
      <c r="ES9" s="96">
        <f t="shared" si="222"/>
        <v>17</v>
      </c>
      <c r="ET9" s="96">
        <f t="shared" si="222"/>
        <v>17</v>
      </c>
      <c r="EU9" s="96">
        <f t="shared" si="222"/>
        <v>16</v>
      </c>
      <c r="EV9" s="96">
        <f t="shared" si="222"/>
        <v>16</v>
      </c>
      <c r="EW9" s="96">
        <f t="shared" si="222"/>
        <v>15</v>
      </c>
      <c r="EX9" s="96">
        <f t="shared" ref="EX9:FG16" si="223">ROUND(EX$57*$E9,0)</f>
        <v>14</v>
      </c>
      <c r="EY9" s="96">
        <f t="shared" si="223"/>
        <v>14</v>
      </c>
      <c r="EZ9" s="96">
        <f t="shared" si="223"/>
        <v>14</v>
      </c>
      <c r="FA9" s="96">
        <f t="shared" si="223"/>
        <v>13</v>
      </c>
      <c r="FB9" s="96">
        <f t="shared" si="223"/>
        <v>12</v>
      </c>
      <c r="FC9" s="96">
        <f t="shared" si="223"/>
        <v>12</v>
      </c>
      <c r="FD9" s="96">
        <f t="shared" si="223"/>
        <v>11</v>
      </c>
      <c r="FE9" s="96">
        <f t="shared" si="223"/>
        <v>11</v>
      </c>
      <c r="FF9" s="96">
        <f t="shared" si="223"/>
        <v>10</v>
      </c>
      <c r="FG9" s="96">
        <f t="shared" si="223"/>
        <v>10</v>
      </c>
      <c r="FH9" s="96">
        <f t="shared" ref="FH9:FP16" si="224">ROUND(FH$57*$E9,0)</f>
        <v>9</v>
      </c>
      <c r="FI9" s="96">
        <f t="shared" si="224"/>
        <v>6</v>
      </c>
      <c r="FJ9" s="96">
        <f t="shared" si="224"/>
        <v>6</v>
      </c>
      <c r="FK9" s="96">
        <f t="shared" si="224"/>
        <v>5</v>
      </c>
      <c r="FL9" s="96">
        <f t="shared" si="224"/>
        <v>5</v>
      </c>
      <c r="FM9" s="96">
        <f t="shared" si="224"/>
        <v>4</v>
      </c>
      <c r="FN9" s="96">
        <f t="shared" si="224"/>
        <v>4</v>
      </c>
      <c r="FO9" s="96">
        <f t="shared" si="224"/>
        <v>4</v>
      </c>
      <c r="FP9" s="96">
        <f t="shared" si="224"/>
        <v>3</v>
      </c>
      <c r="FQ9" s="96">
        <f t="shared" ref="FQ9:HE16" si="225">ROUND(FQ$57*$E9,0)</f>
        <v>15</v>
      </c>
      <c r="FR9" s="96">
        <f t="shared" si="225"/>
        <v>15</v>
      </c>
      <c r="FS9" s="96">
        <f t="shared" si="225"/>
        <v>15</v>
      </c>
      <c r="FT9" s="96">
        <f t="shared" si="225"/>
        <v>14</v>
      </c>
      <c r="FU9" s="96">
        <f t="shared" si="225"/>
        <v>14</v>
      </c>
      <c r="FV9" s="96">
        <f t="shared" si="225"/>
        <v>14</v>
      </c>
      <c r="FW9" s="96">
        <f t="shared" si="225"/>
        <v>14</v>
      </c>
      <c r="FX9" s="96">
        <f t="shared" si="225"/>
        <v>13</v>
      </c>
      <c r="FY9" s="96">
        <f t="shared" si="225"/>
        <v>13</v>
      </c>
      <c r="FZ9" s="96">
        <f t="shared" si="225"/>
        <v>12</v>
      </c>
      <c r="GA9" s="96">
        <f t="shared" si="225"/>
        <v>12</v>
      </c>
      <c r="GB9" s="96">
        <f t="shared" si="225"/>
        <v>12</v>
      </c>
      <c r="GC9" s="96">
        <f t="shared" si="225"/>
        <v>12</v>
      </c>
      <c r="GD9" s="96">
        <f t="shared" si="225"/>
        <v>11</v>
      </c>
      <c r="GE9" s="96">
        <f t="shared" si="225"/>
        <v>11</v>
      </c>
      <c r="GF9" s="96">
        <f t="shared" si="225"/>
        <v>10</v>
      </c>
      <c r="GG9" s="96">
        <f t="shared" si="225"/>
        <v>10</v>
      </c>
      <c r="GH9" s="96">
        <f t="shared" si="225"/>
        <v>8</v>
      </c>
      <c r="GI9" s="96">
        <f t="shared" si="225"/>
        <v>8</v>
      </c>
      <c r="GJ9" s="96">
        <f t="shared" si="225"/>
        <v>8</v>
      </c>
      <c r="GK9" s="96">
        <f t="shared" si="225"/>
        <v>7</v>
      </c>
      <c r="GL9" s="96">
        <f t="shared" si="225"/>
        <v>7</v>
      </c>
      <c r="GM9" s="96">
        <f t="shared" si="225"/>
        <v>7</v>
      </c>
      <c r="GN9" s="96">
        <f t="shared" si="225"/>
        <v>7</v>
      </c>
      <c r="GO9" s="96">
        <f t="shared" si="225"/>
        <v>6</v>
      </c>
      <c r="GP9" s="96">
        <f t="shared" si="225"/>
        <v>6</v>
      </c>
      <c r="GQ9" s="96">
        <f t="shared" si="225"/>
        <v>6</v>
      </c>
      <c r="GR9" s="96">
        <f t="shared" si="225"/>
        <v>6</v>
      </c>
      <c r="GS9" s="96">
        <f t="shared" si="225"/>
        <v>5</v>
      </c>
      <c r="GT9" s="96">
        <f t="shared" si="225"/>
        <v>5</v>
      </c>
      <c r="GU9" s="96">
        <f t="shared" si="225"/>
        <v>5</v>
      </c>
      <c r="GV9" s="96">
        <f t="shared" si="225"/>
        <v>4</v>
      </c>
      <c r="GW9" s="96">
        <f t="shared" si="225"/>
        <v>4</v>
      </c>
      <c r="GX9" s="96">
        <f t="shared" si="225"/>
        <v>2</v>
      </c>
      <c r="GY9" s="96">
        <f t="shared" si="225"/>
        <v>2</v>
      </c>
      <c r="GZ9" s="96">
        <f t="shared" si="225"/>
        <v>2</v>
      </c>
      <c r="HA9" s="96">
        <f t="shared" si="225"/>
        <v>2</v>
      </c>
      <c r="HB9" s="96">
        <f t="shared" si="225"/>
        <v>2</v>
      </c>
      <c r="HC9" s="96">
        <f t="shared" si="225"/>
        <v>2</v>
      </c>
      <c r="HD9" s="96">
        <f t="shared" si="225"/>
        <v>2</v>
      </c>
      <c r="HE9" s="96">
        <f t="shared" si="225"/>
        <v>1</v>
      </c>
      <c r="HG9" s="83"/>
    </row>
    <row r="10" spans="1:215" x14ac:dyDescent="0.25">
      <c r="A10" s="91">
        <v>2</v>
      </c>
      <c r="B10" s="91">
        <v>1.5</v>
      </c>
      <c r="C10" s="10">
        <f>B9-B10</f>
        <v>0.5</v>
      </c>
      <c r="D10" s="92">
        <v>2</v>
      </c>
      <c r="E10" s="93">
        <v>0.35</v>
      </c>
      <c r="F10" s="97">
        <f>E9-E10</f>
        <v>5.0000000000000044E-2</v>
      </c>
      <c r="H10" s="98">
        <v>2</v>
      </c>
      <c r="I10" s="96">
        <f t="shared" si="211"/>
        <v>84</v>
      </c>
      <c r="J10" s="96">
        <f t="shared" si="211"/>
        <v>82</v>
      </c>
      <c r="K10" s="96">
        <f t="shared" si="211"/>
        <v>81</v>
      </c>
      <c r="L10" s="96">
        <f t="shared" si="211"/>
        <v>79</v>
      </c>
      <c r="M10" s="96">
        <f t="shared" si="211"/>
        <v>77</v>
      </c>
      <c r="N10" s="96">
        <f t="shared" si="211"/>
        <v>75</v>
      </c>
      <c r="O10" s="96">
        <f t="shared" si="211"/>
        <v>74</v>
      </c>
      <c r="P10" s="96">
        <f t="shared" si="211"/>
        <v>72</v>
      </c>
      <c r="Q10" s="96">
        <f t="shared" si="211"/>
        <v>70</v>
      </c>
      <c r="R10" s="96">
        <f t="shared" si="211"/>
        <v>68</v>
      </c>
      <c r="S10" s="96">
        <f t="shared" si="212"/>
        <v>67</v>
      </c>
      <c r="T10" s="96">
        <f t="shared" si="212"/>
        <v>65</v>
      </c>
      <c r="U10" s="96">
        <f t="shared" si="212"/>
        <v>63</v>
      </c>
      <c r="V10" s="96">
        <f t="shared" si="212"/>
        <v>61</v>
      </c>
      <c r="W10" s="96">
        <f t="shared" si="212"/>
        <v>60</v>
      </c>
      <c r="X10" s="96">
        <f t="shared" si="212"/>
        <v>58</v>
      </c>
      <c r="Y10" s="96">
        <f t="shared" si="212"/>
        <v>56</v>
      </c>
      <c r="Z10" s="96">
        <f t="shared" si="212"/>
        <v>54</v>
      </c>
      <c r="AA10" s="96">
        <f t="shared" si="212"/>
        <v>53</v>
      </c>
      <c r="AB10" s="96">
        <f t="shared" si="212"/>
        <v>51</v>
      </c>
      <c r="AC10" s="96">
        <f t="shared" si="213"/>
        <v>49</v>
      </c>
      <c r="AD10" s="96">
        <f t="shared" si="213"/>
        <v>47</v>
      </c>
      <c r="AE10" s="96">
        <f t="shared" si="213"/>
        <v>46</v>
      </c>
      <c r="AF10" s="96">
        <f t="shared" si="213"/>
        <v>44</v>
      </c>
      <c r="AG10" s="96">
        <f t="shared" si="213"/>
        <v>42</v>
      </c>
      <c r="AH10" s="96">
        <f t="shared" si="213"/>
        <v>40</v>
      </c>
      <c r="AI10" s="96">
        <f t="shared" si="213"/>
        <v>39</v>
      </c>
      <c r="AJ10" s="96">
        <f t="shared" si="213"/>
        <v>37</v>
      </c>
      <c r="AK10" s="96">
        <f t="shared" si="213"/>
        <v>35</v>
      </c>
      <c r="AL10" s="96">
        <f t="shared" si="213"/>
        <v>33</v>
      </c>
      <c r="AM10" s="96">
        <f t="shared" si="214"/>
        <v>32</v>
      </c>
      <c r="AN10" s="96">
        <f t="shared" si="214"/>
        <v>30</v>
      </c>
      <c r="AO10" s="96">
        <f t="shared" si="214"/>
        <v>28</v>
      </c>
      <c r="AP10" s="96">
        <f t="shared" si="214"/>
        <v>26</v>
      </c>
      <c r="AQ10" s="96">
        <f t="shared" si="214"/>
        <v>25</v>
      </c>
      <c r="AR10" s="96">
        <f t="shared" si="214"/>
        <v>23</v>
      </c>
      <c r="AS10" s="96">
        <f t="shared" si="214"/>
        <v>21</v>
      </c>
      <c r="AT10" s="96">
        <f t="shared" si="214"/>
        <v>19</v>
      </c>
      <c r="AU10" s="96">
        <f t="shared" si="214"/>
        <v>18</v>
      </c>
      <c r="AV10" s="96">
        <f t="shared" si="214"/>
        <v>16</v>
      </c>
      <c r="AW10" s="96">
        <f t="shared" si="215"/>
        <v>14</v>
      </c>
      <c r="AX10" s="96">
        <f t="shared" si="215"/>
        <v>76</v>
      </c>
      <c r="AY10" s="96">
        <f t="shared" si="215"/>
        <v>74</v>
      </c>
      <c r="AZ10" s="96">
        <f t="shared" si="215"/>
        <v>72</v>
      </c>
      <c r="BA10" s="96">
        <f t="shared" si="215"/>
        <v>71</v>
      </c>
      <c r="BB10" s="96">
        <f t="shared" si="215"/>
        <v>69</v>
      </c>
      <c r="BC10" s="96">
        <f t="shared" si="215"/>
        <v>68</v>
      </c>
      <c r="BD10" s="96">
        <f t="shared" si="215"/>
        <v>66</v>
      </c>
      <c r="BE10" s="96">
        <f t="shared" si="215"/>
        <v>65</v>
      </c>
      <c r="BF10" s="96">
        <f t="shared" si="215"/>
        <v>63</v>
      </c>
      <c r="BG10" s="96">
        <f t="shared" si="215"/>
        <v>62</v>
      </c>
      <c r="BH10" s="96">
        <f t="shared" si="215"/>
        <v>60</v>
      </c>
      <c r="BI10" s="96">
        <f t="shared" si="215"/>
        <v>58</v>
      </c>
      <c r="BJ10" s="96">
        <f t="shared" si="215"/>
        <v>57</v>
      </c>
      <c r="BK10" s="96">
        <f t="shared" si="215"/>
        <v>55</v>
      </c>
      <c r="BL10" s="96">
        <f t="shared" si="215"/>
        <v>54</v>
      </c>
      <c r="BM10" s="96">
        <f t="shared" si="216"/>
        <v>52</v>
      </c>
      <c r="BN10" s="96">
        <f t="shared" si="216"/>
        <v>50</v>
      </c>
      <c r="BO10" s="96">
        <f t="shared" si="216"/>
        <v>49</v>
      </c>
      <c r="BP10" s="96">
        <f t="shared" si="216"/>
        <v>47</v>
      </c>
      <c r="BQ10" s="96">
        <f t="shared" si="216"/>
        <v>46</v>
      </c>
      <c r="BR10" s="96">
        <f t="shared" si="216"/>
        <v>44</v>
      </c>
      <c r="BS10" s="96">
        <f t="shared" si="216"/>
        <v>43</v>
      </c>
      <c r="BT10" s="96">
        <f t="shared" si="216"/>
        <v>41</v>
      </c>
      <c r="BU10" s="96">
        <f t="shared" si="216"/>
        <v>40</v>
      </c>
      <c r="BV10" s="96">
        <f t="shared" si="216"/>
        <v>38</v>
      </c>
      <c r="BW10" s="96">
        <f t="shared" si="216"/>
        <v>36</v>
      </c>
      <c r="BX10" s="96">
        <f t="shared" si="216"/>
        <v>35</v>
      </c>
      <c r="BY10" s="96">
        <f t="shared" si="216"/>
        <v>33</v>
      </c>
      <c r="BZ10" s="96">
        <f t="shared" si="216"/>
        <v>32</v>
      </c>
      <c r="CA10" s="96">
        <f t="shared" si="216"/>
        <v>30</v>
      </c>
      <c r="CB10" s="96">
        <f t="shared" si="217"/>
        <v>28</v>
      </c>
      <c r="CC10" s="96">
        <f t="shared" si="217"/>
        <v>27</v>
      </c>
      <c r="CD10" s="96">
        <f t="shared" si="217"/>
        <v>25</v>
      </c>
      <c r="CE10" s="96">
        <f t="shared" si="217"/>
        <v>24</v>
      </c>
      <c r="CF10" s="96">
        <f t="shared" si="217"/>
        <v>22</v>
      </c>
      <c r="CG10" s="96">
        <f t="shared" si="217"/>
        <v>21</v>
      </c>
      <c r="CH10" s="96">
        <f t="shared" si="217"/>
        <v>19</v>
      </c>
      <c r="CI10" s="96">
        <f t="shared" si="217"/>
        <v>18</v>
      </c>
      <c r="CJ10" s="96">
        <f t="shared" si="217"/>
        <v>16</v>
      </c>
      <c r="CK10" s="96">
        <f t="shared" si="217"/>
        <v>14</v>
      </c>
      <c r="CL10" s="96">
        <f t="shared" si="217"/>
        <v>13</v>
      </c>
      <c r="CM10" s="96">
        <f t="shared" si="217"/>
        <v>61</v>
      </c>
      <c r="CN10" s="96">
        <f t="shared" si="217"/>
        <v>59</v>
      </c>
      <c r="CO10" s="96">
        <f t="shared" si="218"/>
        <v>58</v>
      </c>
      <c r="CP10" s="96">
        <f t="shared" si="218"/>
        <v>57</v>
      </c>
      <c r="CQ10" s="96">
        <f t="shared" si="218"/>
        <v>55</v>
      </c>
      <c r="CR10" s="96">
        <f t="shared" si="218"/>
        <v>54</v>
      </c>
      <c r="CS10" s="96">
        <f t="shared" si="218"/>
        <v>53</v>
      </c>
      <c r="CT10" s="96">
        <f t="shared" si="218"/>
        <v>52</v>
      </c>
      <c r="CU10" s="96">
        <f t="shared" si="218"/>
        <v>50</v>
      </c>
      <c r="CV10" s="96">
        <f t="shared" si="218"/>
        <v>49</v>
      </c>
      <c r="CW10" s="96">
        <f t="shared" si="218"/>
        <v>48</v>
      </c>
      <c r="CX10" s="96">
        <f t="shared" si="218"/>
        <v>47</v>
      </c>
      <c r="CY10" s="96">
        <f t="shared" si="218"/>
        <v>46</v>
      </c>
      <c r="CZ10" s="96">
        <f t="shared" si="218"/>
        <v>44</v>
      </c>
      <c r="DA10" s="96">
        <f t="shared" si="218"/>
        <v>43</v>
      </c>
      <c r="DB10" s="96">
        <f t="shared" si="218"/>
        <v>42</v>
      </c>
      <c r="DC10" s="96">
        <f t="shared" si="218"/>
        <v>40</v>
      </c>
      <c r="DD10" s="96">
        <f t="shared" si="219"/>
        <v>33</v>
      </c>
      <c r="DE10" s="96">
        <f t="shared" si="219"/>
        <v>32</v>
      </c>
      <c r="DF10" s="96">
        <f t="shared" si="219"/>
        <v>30</v>
      </c>
      <c r="DG10" s="96">
        <f t="shared" si="219"/>
        <v>29</v>
      </c>
      <c r="DH10" s="96">
        <f t="shared" si="219"/>
        <v>28</v>
      </c>
      <c r="DI10" s="96">
        <f t="shared" si="219"/>
        <v>27</v>
      </c>
      <c r="DJ10" s="96">
        <f t="shared" si="219"/>
        <v>26</v>
      </c>
      <c r="DK10" s="96">
        <f t="shared" si="219"/>
        <v>25</v>
      </c>
      <c r="DL10" s="96">
        <f t="shared" si="219"/>
        <v>24</v>
      </c>
      <c r="DM10" s="96">
        <f t="shared" si="219"/>
        <v>23</v>
      </c>
      <c r="DN10" s="96">
        <f t="shared" si="219"/>
        <v>22</v>
      </c>
      <c r="DO10" s="96">
        <f t="shared" si="219"/>
        <v>21</v>
      </c>
      <c r="DP10" s="96">
        <f t="shared" si="219"/>
        <v>20</v>
      </c>
      <c r="DQ10" s="96">
        <f t="shared" ref="DQ10:DS12" si="226">ROUND(DQ$57*$E10,0)</f>
        <v>19</v>
      </c>
      <c r="DR10" s="96">
        <f t="shared" si="226"/>
        <v>18</v>
      </c>
      <c r="DS10" s="96">
        <f t="shared" si="226"/>
        <v>17</v>
      </c>
      <c r="DT10" s="96">
        <f t="shared" si="220"/>
        <v>13</v>
      </c>
      <c r="DU10" s="96">
        <f t="shared" si="220"/>
        <v>12</v>
      </c>
      <c r="DV10" s="96">
        <f t="shared" si="220"/>
        <v>11</v>
      </c>
      <c r="DW10" s="96">
        <f t="shared" si="220"/>
        <v>10</v>
      </c>
      <c r="DX10" s="96">
        <f t="shared" si="220"/>
        <v>9</v>
      </c>
      <c r="DY10" s="96">
        <f t="shared" si="220"/>
        <v>8</v>
      </c>
      <c r="DZ10" s="96">
        <f t="shared" si="220"/>
        <v>8</v>
      </c>
      <c r="EA10" s="96">
        <f t="shared" si="220"/>
        <v>7</v>
      </c>
      <c r="EB10" s="96">
        <f t="shared" si="220"/>
        <v>27</v>
      </c>
      <c r="EC10" s="96">
        <f t="shared" si="220"/>
        <v>26</v>
      </c>
      <c r="ED10" s="96">
        <f t="shared" si="221"/>
        <v>26</v>
      </c>
      <c r="EE10" s="96">
        <f t="shared" si="221"/>
        <v>25</v>
      </c>
      <c r="EF10" s="96">
        <f t="shared" si="221"/>
        <v>25</v>
      </c>
      <c r="EG10" s="96">
        <f t="shared" si="221"/>
        <v>24</v>
      </c>
      <c r="EH10" s="96">
        <f t="shared" si="221"/>
        <v>23</v>
      </c>
      <c r="EI10" s="96">
        <f t="shared" si="221"/>
        <v>23</v>
      </c>
      <c r="EJ10" s="96">
        <f t="shared" si="221"/>
        <v>22</v>
      </c>
      <c r="EK10" s="96">
        <f t="shared" si="221"/>
        <v>22</v>
      </c>
      <c r="EL10" s="96">
        <f t="shared" si="221"/>
        <v>21</v>
      </c>
      <c r="EM10" s="96">
        <f t="shared" si="221"/>
        <v>21</v>
      </c>
      <c r="EN10" s="96">
        <f t="shared" si="222"/>
        <v>20</v>
      </c>
      <c r="EO10" s="96">
        <f t="shared" si="222"/>
        <v>20</v>
      </c>
      <c r="EP10" s="96">
        <f t="shared" si="222"/>
        <v>19</v>
      </c>
      <c r="EQ10" s="96">
        <f t="shared" si="222"/>
        <v>19</v>
      </c>
      <c r="ER10" s="96">
        <f t="shared" si="222"/>
        <v>18</v>
      </c>
      <c r="ES10" s="96">
        <f t="shared" si="222"/>
        <v>15</v>
      </c>
      <c r="ET10" s="96">
        <f t="shared" si="222"/>
        <v>15</v>
      </c>
      <c r="EU10" s="96">
        <f t="shared" si="222"/>
        <v>14</v>
      </c>
      <c r="EV10" s="96">
        <f t="shared" si="222"/>
        <v>14</v>
      </c>
      <c r="EW10" s="96">
        <f t="shared" si="222"/>
        <v>13</v>
      </c>
      <c r="EX10" s="96">
        <f t="shared" si="223"/>
        <v>13</v>
      </c>
      <c r="EY10" s="96">
        <f t="shared" si="223"/>
        <v>12</v>
      </c>
      <c r="EZ10" s="96">
        <f t="shared" si="223"/>
        <v>12</v>
      </c>
      <c r="FA10" s="96">
        <f t="shared" si="223"/>
        <v>11</v>
      </c>
      <c r="FB10" s="96">
        <f t="shared" si="223"/>
        <v>11</v>
      </c>
      <c r="FC10" s="96">
        <f t="shared" si="223"/>
        <v>10</v>
      </c>
      <c r="FD10" s="96">
        <f t="shared" si="223"/>
        <v>10</v>
      </c>
      <c r="FE10" s="96">
        <f t="shared" si="223"/>
        <v>9</v>
      </c>
      <c r="FF10" s="96">
        <f t="shared" si="223"/>
        <v>9</v>
      </c>
      <c r="FG10" s="96">
        <f t="shared" si="223"/>
        <v>8</v>
      </c>
      <c r="FH10" s="96">
        <f t="shared" si="224"/>
        <v>8</v>
      </c>
      <c r="FI10" s="96">
        <f t="shared" si="224"/>
        <v>5</v>
      </c>
      <c r="FJ10" s="96">
        <f t="shared" si="224"/>
        <v>5</v>
      </c>
      <c r="FK10" s="96">
        <f t="shared" si="224"/>
        <v>5</v>
      </c>
      <c r="FL10" s="96">
        <f t="shared" si="224"/>
        <v>4</v>
      </c>
      <c r="FM10" s="96">
        <f t="shared" si="224"/>
        <v>4</v>
      </c>
      <c r="FN10" s="96">
        <f t="shared" si="224"/>
        <v>4</v>
      </c>
      <c r="FO10" s="96">
        <f t="shared" si="224"/>
        <v>3</v>
      </c>
      <c r="FP10" s="96">
        <f t="shared" si="224"/>
        <v>3</v>
      </c>
      <c r="FQ10" s="96">
        <f t="shared" si="225"/>
        <v>13</v>
      </c>
      <c r="FR10" s="96">
        <f t="shared" si="225"/>
        <v>13</v>
      </c>
      <c r="FS10" s="96">
        <f t="shared" si="225"/>
        <v>13</v>
      </c>
      <c r="FT10" s="96">
        <f t="shared" si="225"/>
        <v>13</v>
      </c>
      <c r="FU10" s="96">
        <f t="shared" si="225"/>
        <v>12</v>
      </c>
      <c r="FV10" s="96">
        <f t="shared" si="225"/>
        <v>12</v>
      </c>
      <c r="FW10" s="96">
        <f t="shared" si="225"/>
        <v>12</v>
      </c>
      <c r="FX10" s="96">
        <f t="shared" si="225"/>
        <v>12</v>
      </c>
      <c r="FY10" s="96">
        <f t="shared" si="225"/>
        <v>11</v>
      </c>
      <c r="FZ10" s="96">
        <f t="shared" si="225"/>
        <v>11</v>
      </c>
      <c r="GA10" s="96">
        <f t="shared" si="225"/>
        <v>11</v>
      </c>
      <c r="GB10" s="96">
        <f t="shared" si="225"/>
        <v>11</v>
      </c>
      <c r="GC10" s="96">
        <f t="shared" si="225"/>
        <v>10</v>
      </c>
      <c r="GD10" s="96">
        <f t="shared" si="225"/>
        <v>10</v>
      </c>
      <c r="GE10" s="96">
        <f t="shared" si="225"/>
        <v>9</v>
      </c>
      <c r="GF10" s="96">
        <f t="shared" si="225"/>
        <v>9</v>
      </c>
      <c r="GG10" s="96">
        <f t="shared" si="225"/>
        <v>9</v>
      </c>
      <c r="GH10" s="96">
        <f t="shared" si="225"/>
        <v>7</v>
      </c>
      <c r="GI10" s="96">
        <f t="shared" si="225"/>
        <v>7</v>
      </c>
      <c r="GJ10" s="96">
        <f t="shared" si="225"/>
        <v>7</v>
      </c>
      <c r="GK10" s="96">
        <f t="shared" si="225"/>
        <v>6</v>
      </c>
      <c r="GL10" s="96">
        <f t="shared" si="225"/>
        <v>6</v>
      </c>
      <c r="GM10" s="96">
        <f t="shared" si="225"/>
        <v>6</v>
      </c>
      <c r="GN10" s="96">
        <f t="shared" si="225"/>
        <v>6</v>
      </c>
      <c r="GO10" s="96">
        <f t="shared" si="225"/>
        <v>6</v>
      </c>
      <c r="GP10" s="96">
        <f t="shared" si="225"/>
        <v>5</v>
      </c>
      <c r="GQ10" s="96">
        <f t="shared" si="225"/>
        <v>5</v>
      </c>
      <c r="GR10" s="96">
        <f t="shared" si="225"/>
        <v>5</v>
      </c>
      <c r="GS10" s="96">
        <f t="shared" si="225"/>
        <v>5</v>
      </c>
      <c r="GT10" s="96">
        <f t="shared" si="225"/>
        <v>5</v>
      </c>
      <c r="GU10" s="96">
        <f t="shared" si="225"/>
        <v>4</v>
      </c>
      <c r="GV10" s="96">
        <f t="shared" si="225"/>
        <v>4</v>
      </c>
      <c r="GW10" s="96">
        <f t="shared" si="225"/>
        <v>4</v>
      </c>
      <c r="GX10" s="96">
        <f t="shared" si="225"/>
        <v>2</v>
      </c>
      <c r="GY10" s="96">
        <f t="shared" si="225"/>
        <v>2</v>
      </c>
      <c r="GZ10" s="96">
        <f t="shared" si="225"/>
        <v>2</v>
      </c>
      <c r="HA10" s="96">
        <f t="shared" si="225"/>
        <v>2</v>
      </c>
      <c r="HB10" s="96">
        <f t="shared" si="225"/>
        <v>1</v>
      </c>
      <c r="HC10" s="96">
        <f t="shared" si="225"/>
        <v>1</v>
      </c>
      <c r="HD10" s="96">
        <f t="shared" si="225"/>
        <v>1</v>
      </c>
      <c r="HE10" s="96">
        <f t="shared" si="225"/>
        <v>1</v>
      </c>
      <c r="HG10" s="83"/>
    </row>
    <row r="11" spans="1:215" x14ac:dyDescent="0.25">
      <c r="A11" s="91">
        <v>3</v>
      </c>
      <c r="B11" s="91">
        <v>1</v>
      </c>
      <c r="C11" s="10">
        <f t="shared" ref="C11:C24" si="227">B10-B11</f>
        <v>0.5</v>
      </c>
      <c r="D11" s="92">
        <v>3</v>
      </c>
      <c r="E11" s="93">
        <v>0.3</v>
      </c>
      <c r="F11" s="97">
        <f t="shared" ref="F11:F40" si="228">E10-E11</f>
        <v>4.9999999999999989E-2</v>
      </c>
      <c r="H11" s="98">
        <v>3</v>
      </c>
      <c r="I11" s="96">
        <f t="shared" si="211"/>
        <v>72</v>
      </c>
      <c r="J11" s="96">
        <f t="shared" si="211"/>
        <v>71</v>
      </c>
      <c r="K11" s="96">
        <f t="shared" si="211"/>
        <v>69</v>
      </c>
      <c r="L11" s="96">
        <f t="shared" si="211"/>
        <v>68</v>
      </c>
      <c r="M11" s="96">
        <f t="shared" si="211"/>
        <v>66</v>
      </c>
      <c r="N11" s="96">
        <f t="shared" si="211"/>
        <v>65</v>
      </c>
      <c r="O11" s="96">
        <f t="shared" si="211"/>
        <v>63</v>
      </c>
      <c r="P11" s="96">
        <f t="shared" si="211"/>
        <v>62</v>
      </c>
      <c r="Q11" s="96">
        <f t="shared" si="211"/>
        <v>60</v>
      </c>
      <c r="R11" s="96">
        <f t="shared" si="211"/>
        <v>59</v>
      </c>
      <c r="S11" s="96">
        <f t="shared" si="212"/>
        <v>57</v>
      </c>
      <c r="T11" s="96">
        <f t="shared" si="212"/>
        <v>56</v>
      </c>
      <c r="U11" s="96">
        <f t="shared" si="212"/>
        <v>54</v>
      </c>
      <c r="V11" s="96">
        <f t="shared" si="212"/>
        <v>53</v>
      </c>
      <c r="W11" s="96">
        <f t="shared" si="212"/>
        <v>51</v>
      </c>
      <c r="X11" s="96">
        <f t="shared" si="212"/>
        <v>50</v>
      </c>
      <c r="Y11" s="96">
        <f t="shared" si="212"/>
        <v>48</v>
      </c>
      <c r="Z11" s="96">
        <f t="shared" si="212"/>
        <v>47</v>
      </c>
      <c r="AA11" s="96">
        <f t="shared" si="212"/>
        <v>45</v>
      </c>
      <c r="AB11" s="96">
        <f t="shared" si="212"/>
        <v>44</v>
      </c>
      <c r="AC11" s="96">
        <f t="shared" si="213"/>
        <v>42</v>
      </c>
      <c r="AD11" s="96">
        <f t="shared" si="213"/>
        <v>41</v>
      </c>
      <c r="AE11" s="96">
        <f t="shared" si="213"/>
        <v>39</v>
      </c>
      <c r="AF11" s="96">
        <f t="shared" si="213"/>
        <v>38</v>
      </c>
      <c r="AG11" s="96">
        <f t="shared" si="213"/>
        <v>36</v>
      </c>
      <c r="AH11" s="96">
        <f t="shared" si="213"/>
        <v>35</v>
      </c>
      <c r="AI11" s="96">
        <f t="shared" si="213"/>
        <v>33</v>
      </c>
      <c r="AJ11" s="96">
        <f t="shared" si="213"/>
        <v>32</v>
      </c>
      <c r="AK11" s="96">
        <f t="shared" si="213"/>
        <v>30</v>
      </c>
      <c r="AL11" s="96">
        <f t="shared" si="213"/>
        <v>29</v>
      </c>
      <c r="AM11" s="96">
        <f t="shared" si="214"/>
        <v>27</v>
      </c>
      <c r="AN11" s="96">
        <f t="shared" si="214"/>
        <v>26</v>
      </c>
      <c r="AO11" s="96">
        <f t="shared" si="214"/>
        <v>24</v>
      </c>
      <c r="AP11" s="96">
        <f t="shared" si="214"/>
        <v>23</v>
      </c>
      <c r="AQ11" s="96">
        <f t="shared" si="214"/>
        <v>21</v>
      </c>
      <c r="AR11" s="96">
        <f t="shared" si="214"/>
        <v>20</v>
      </c>
      <c r="AS11" s="96">
        <f t="shared" si="214"/>
        <v>18</v>
      </c>
      <c r="AT11" s="96">
        <f t="shared" si="214"/>
        <v>17</v>
      </c>
      <c r="AU11" s="96">
        <f t="shared" si="214"/>
        <v>15</v>
      </c>
      <c r="AV11" s="96">
        <f t="shared" si="214"/>
        <v>14</v>
      </c>
      <c r="AW11" s="96">
        <f t="shared" si="215"/>
        <v>12</v>
      </c>
      <c r="AX11" s="96">
        <f t="shared" si="215"/>
        <v>65</v>
      </c>
      <c r="AY11" s="96">
        <f t="shared" si="215"/>
        <v>64</v>
      </c>
      <c r="AZ11" s="96">
        <f t="shared" si="215"/>
        <v>62</v>
      </c>
      <c r="BA11" s="96">
        <f t="shared" si="215"/>
        <v>61</v>
      </c>
      <c r="BB11" s="96">
        <f t="shared" si="215"/>
        <v>59</v>
      </c>
      <c r="BC11" s="96">
        <f t="shared" si="215"/>
        <v>58</v>
      </c>
      <c r="BD11" s="96">
        <f t="shared" si="215"/>
        <v>57</v>
      </c>
      <c r="BE11" s="96">
        <f t="shared" si="215"/>
        <v>56</v>
      </c>
      <c r="BF11" s="96">
        <f t="shared" si="215"/>
        <v>54</v>
      </c>
      <c r="BG11" s="96">
        <f t="shared" si="215"/>
        <v>53</v>
      </c>
      <c r="BH11" s="96">
        <f t="shared" si="215"/>
        <v>51</v>
      </c>
      <c r="BI11" s="96">
        <f t="shared" si="215"/>
        <v>50</v>
      </c>
      <c r="BJ11" s="96">
        <f t="shared" si="215"/>
        <v>49</v>
      </c>
      <c r="BK11" s="96">
        <f t="shared" si="215"/>
        <v>47</v>
      </c>
      <c r="BL11" s="96">
        <f t="shared" si="215"/>
        <v>46</v>
      </c>
      <c r="BM11" s="96">
        <f t="shared" si="216"/>
        <v>45</v>
      </c>
      <c r="BN11" s="96">
        <f t="shared" si="216"/>
        <v>43</v>
      </c>
      <c r="BO11" s="96">
        <f t="shared" si="216"/>
        <v>42</v>
      </c>
      <c r="BP11" s="96">
        <f t="shared" si="216"/>
        <v>41</v>
      </c>
      <c r="BQ11" s="96">
        <f t="shared" si="216"/>
        <v>39</v>
      </c>
      <c r="BR11" s="96">
        <f t="shared" si="216"/>
        <v>38</v>
      </c>
      <c r="BS11" s="96">
        <f t="shared" si="216"/>
        <v>37</v>
      </c>
      <c r="BT11" s="96">
        <f t="shared" si="216"/>
        <v>35</v>
      </c>
      <c r="BU11" s="96">
        <f t="shared" si="216"/>
        <v>34</v>
      </c>
      <c r="BV11" s="96">
        <f t="shared" si="216"/>
        <v>32</v>
      </c>
      <c r="BW11" s="96">
        <f t="shared" si="216"/>
        <v>31</v>
      </c>
      <c r="BX11" s="96">
        <f t="shared" si="216"/>
        <v>30</v>
      </c>
      <c r="BY11" s="96">
        <f t="shared" si="216"/>
        <v>29</v>
      </c>
      <c r="BZ11" s="96">
        <f t="shared" si="216"/>
        <v>27</v>
      </c>
      <c r="CA11" s="96">
        <f t="shared" si="216"/>
        <v>26</v>
      </c>
      <c r="CB11" s="96">
        <f t="shared" si="217"/>
        <v>24</v>
      </c>
      <c r="CC11" s="96">
        <f t="shared" si="217"/>
        <v>23</v>
      </c>
      <c r="CD11" s="96">
        <f t="shared" si="217"/>
        <v>22</v>
      </c>
      <c r="CE11" s="96">
        <f t="shared" si="217"/>
        <v>20</v>
      </c>
      <c r="CF11" s="96">
        <f t="shared" si="217"/>
        <v>19</v>
      </c>
      <c r="CG11" s="96">
        <f t="shared" si="217"/>
        <v>18</v>
      </c>
      <c r="CH11" s="96">
        <f t="shared" si="217"/>
        <v>16</v>
      </c>
      <c r="CI11" s="96">
        <f t="shared" si="217"/>
        <v>15</v>
      </c>
      <c r="CJ11" s="96">
        <f t="shared" si="217"/>
        <v>14</v>
      </c>
      <c r="CK11" s="96">
        <f t="shared" si="217"/>
        <v>12</v>
      </c>
      <c r="CL11" s="96">
        <f t="shared" si="217"/>
        <v>11</v>
      </c>
      <c r="CM11" s="96">
        <f t="shared" si="217"/>
        <v>52</v>
      </c>
      <c r="CN11" s="96">
        <f t="shared" si="217"/>
        <v>51</v>
      </c>
      <c r="CO11" s="96">
        <f t="shared" si="218"/>
        <v>50</v>
      </c>
      <c r="CP11" s="96">
        <f t="shared" si="218"/>
        <v>49</v>
      </c>
      <c r="CQ11" s="96">
        <f t="shared" si="218"/>
        <v>47</v>
      </c>
      <c r="CR11" s="96">
        <f t="shared" si="218"/>
        <v>47</v>
      </c>
      <c r="CS11" s="96">
        <f t="shared" si="218"/>
        <v>45</v>
      </c>
      <c r="CT11" s="96">
        <f t="shared" si="218"/>
        <v>44</v>
      </c>
      <c r="CU11" s="96">
        <f t="shared" si="218"/>
        <v>43</v>
      </c>
      <c r="CV11" s="96">
        <f t="shared" si="218"/>
        <v>42</v>
      </c>
      <c r="CW11" s="96">
        <f t="shared" si="218"/>
        <v>41</v>
      </c>
      <c r="CX11" s="96">
        <f t="shared" si="218"/>
        <v>40</v>
      </c>
      <c r="CY11" s="96">
        <f t="shared" si="218"/>
        <v>39</v>
      </c>
      <c r="CZ11" s="96">
        <f t="shared" si="218"/>
        <v>38</v>
      </c>
      <c r="DA11" s="96">
        <f t="shared" si="218"/>
        <v>37</v>
      </c>
      <c r="DB11" s="96">
        <f t="shared" si="218"/>
        <v>36</v>
      </c>
      <c r="DC11" s="96">
        <f t="shared" si="218"/>
        <v>35</v>
      </c>
      <c r="DD11" s="96">
        <f t="shared" si="219"/>
        <v>28</v>
      </c>
      <c r="DE11" s="96">
        <f t="shared" si="219"/>
        <v>27</v>
      </c>
      <c r="DF11" s="96">
        <f t="shared" si="219"/>
        <v>26</v>
      </c>
      <c r="DG11" s="96">
        <f t="shared" si="219"/>
        <v>25</v>
      </c>
      <c r="DH11" s="96">
        <f t="shared" si="219"/>
        <v>24</v>
      </c>
      <c r="DI11" s="96">
        <f t="shared" si="219"/>
        <v>23</v>
      </c>
      <c r="DJ11" s="96">
        <f t="shared" si="219"/>
        <v>23</v>
      </c>
      <c r="DK11" s="96">
        <f t="shared" si="219"/>
        <v>22</v>
      </c>
      <c r="DL11" s="96">
        <f t="shared" si="219"/>
        <v>21</v>
      </c>
      <c r="DM11" s="96">
        <f t="shared" si="219"/>
        <v>20</v>
      </c>
      <c r="DN11" s="96">
        <f t="shared" si="219"/>
        <v>19</v>
      </c>
      <c r="DO11" s="96">
        <f t="shared" si="219"/>
        <v>18</v>
      </c>
      <c r="DP11" s="96">
        <f t="shared" si="219"/>
        <v>17</v>
      </c>
      <c r="DQ11" s="96">
        <f t="shared" si="226"/>
        <v>16</v>
      </c>
      <c r="DR11" s="96">
        <f t="shared" si="226"/>
        <v>15</v>
      </c>
      <c r="DS11" s="96">
        <f t="shared" si="226"/>
        <v>14</v>
      </c>
      <c r="DT11" s="96">
        <f t="shared" si="220"/>
        <v>11</v>
      </c>
      <c r="DU11" s="96">
        <f t="shared" si="220"/>
        <v>10</v>
      </c>
      <c r="DV11" s="96">
        <f t="shared" si="220"/>
        <v>9</v>
      </c>
      <c r="DW11" s="96">
        <f t="shared" si="220"/>
        <v>9</v>
      </c>
      <c r="DX11" s="96">
        <f t="shared" si="220"/>
        <v>8</v>
      </c>
      <c r="DY11" s="96">
        <f t="shared" si="220"/>
        <v>7</v>
      </c>
      <c r="DZ11" s="96">
        <f t="shared" si="220"/>
        <v>7</v>
      </c>
      <c r="EA11" s="96">
        <f t="shared" si="220"/>
        <v>6</v>
      </c>
      <c r="EB11" s="96">
        <f t="shared" si="220"/>
        <v>23</v>
      </c>
      <c r="EC11" s="96">
        <f t="shared" si="220"/>
        <v>23</v>
      </c>
      <c r="ED11" s="96">
        <f t="shared" si="221"/>
        <v>22</v>
      </c>
      <c r="EE11" s="96">
        <f t="shared" si="221"/>
        <v>22</v>
      </c>
      <c r="EF11" s="96">
        <f t="shared" si="221"/>
        <v>21</v>
      </c>
      <c r="EG11" s="96">
        <f t="shared" si="221"/>
        <v>21</v>
      </c>
      <c r="EH11" s="96">
        <f t="shared" si="221"/>
        <v>20</v>
      </c>
      <c r="EI11" s="96">
        <f t="shared" si="221"/>
        <v>20</v>
      </c>
      <c r="EJ11" s="96">
        <f t="shared" si="221"/>
        <v>19</v>
      </c>
      <c r="EK11" s="96">
        <f t="shared" si="221"/>
        <v>19</v>
      </c>
      <c r="EL11" s="96">
        <f t="shared" si="221"/>
        <v>18</v>
      </c>
      <c r="EM11" s="96">
        <f t="shared" si="221"/>
        <v>18</v>
      </c>
      <c r="EN11" s="96">
        <f t="shared" si="222"/>
        <v>17</v>
      </c>
      <c r="EO11" s="96">
        <f t="shared" si="222"/>
        <v>17</v>
      </c>
      <c r="EP11" s="96">
        <f t="shared" si="222"/>
        <v>16</v>
      </c>
      <c r="EQ11" s="96">
        <f t="shared" si="222"/>
        <v>16</v>
      </c>
      <c r="ER11" s="96">
        <f t="shared" si="222"/>
        <v>15</v>
      </c>
      <c r="ES11" s="96">
        <f t="shared" si="222"/>
        <v>13</v>
      </c>
      <c r="ET11" s="96">
        <f t="shared" si="222"/>
        <v>13</v>
      </c>
      <c r="EU11" s="96">
        <f t="shared" si="222"/>
        <v>12</v>
      </c>
      <c r="EV11" s="96">
        <f t="shared" si="222"/>
        <v>12</v>
      </c>
      <c r="EW11" s="96">
        <f t="shared" si="222"/>
        <v>11</v>
      </c>
      <c r="EX11" s="96">
        <f t="shared" si="223"/>
        <v>11</v>
      </c>
      <c r="EY11" s="96">
        <f t="shared" si="223"/>
        <v>11</v>
      </c>
      <c r="EZ11" s="96">
        <f t="shared" si="223"/>
        <v>10</v>
      </c>
      <c r="FA11" s="96">
        <f t="shared" si="223"/>
        <v>10</v>
      </c>
      <c r="FB11" s="96">
        <f t="shared" si="223"/>
        <v>9</v>
      </c>
      <c r="FC11" s="96">
        <f t="shared" si="223"/>
        <v>9</v>
      </c>
      <c r="FD11" s="96">
        <f t="shared" si="223"/>
        <v>8</v>
      </c>
      <c r="FE11" s="96">
        <f t="shared" si="223"/>
        <v>8</v>
      </c>
      <c r="FF11" s="96">
        <f t="shared" si="223"/>
        <v>8</v>
      </c>
      <c r="FG11" s="96">
        <f t="shared" si="223"/>
        <v>7</v>
      </c>
      <c r="FH11" s="96">
        <f t="shared" si="224"/>
        <v>7</v>
      </c>
      <c r="FI11" s="96">
        <f t="shared" si="224"/>
        <v>5</v>
      </c>
      <c r="FJ11" s="96">
        <f t="shared" si="224"/>
        <v>4</v>
      </c>
      <c r="FK11" s="96">
        <f t="shared" si="224"/>
        <v>4</v>
      </c>
      <c r="FL11" s="96">
        <f t="shared" si="224"/>
        <v>4</v>
      </c>
      <c r="FM11" s="96">
        <f t="shared" si="224"/>
        <v>3</v>
      </c>
      <c r="FN11" s="96">
        <f t="shared" si="224"/>
        <v>3</v>
      </c>
      <c r="FO11" s="96">
        <f t="shared" si="224"/>
        <v>3</v>
      </c>
      <c r="FP11" s="96">
        <f t="shared" si="224"/>
        <v>2</v>
      </c>
      <c r="FQ11" s="96">
        <f t="shared" si="225"/>
        <v>11</v>
      </c>
      <c r="FR11" s="96">
        <f t="shared" si="225"/>
        <v>11</v>
      </c>
      <c r="FS11" s="96">
        <f t="shared" si="225"/>
        <v>11</v>
      </c>
      <c r="FT11" s="96">
        <f t="shared" si="225"/>
        <v>11</v>
      </c>
      <c r="FU11" s="96">
        <f t="shared" si="225"/>
        <v>11</v>
      </c>
      <c r="FV11" s="96">
        <f t="shared" si="225"/>
        <v>10</v>
      </c>
      <c r="FW11" s="96">
        <f t="shared" si="225"/>
        <v>10</v>
      </c>
      <c r="FX11" s="96">
        <f t="shared" si="225"/>
        <v>10</v>
      </c>
      <c r="FY11" s="96">
        <f t="shared" si="225"/>
        <v>10</v>
      </c>
      <c r="FZ11" s="96">
        <f t="shared" si="225"/>
        <v>9</v>
      </c>
      <c r="GA11" s="96">
        <f t="shared" si="225"/>
        <v>9</v>
      </c>
      <c r="GB11" s="96">
        <f t="shared" si="225"/>
        <v>9</v>
      </c>
      <c r="GC11" s="96">
        <f t="shared" si="225"/>
        <v>9</v>
      </c>
      <c r="GD11" s="96">
        <f t="shared" si="225"/>
        <v>8</v>
      </c>
      <c r="GE11" s="96">
        <f t="shared" si="225"/>
        <v>8</v>
      </c>
      <c r="GF11" s="96">
        <f t="shared" si="225"/>
        <v>8</v>
      </c>
      <c r="GG11" s="96">
        <f t="shared" si="225"/>
        <v>8</v>
      </c>
      <c r="GH11" s="96">
        <f t="shared" si="225"/>
        <v>6</v>
      </c>
      <c r="GI11" s="96">
        <f t="shared" si="225"/>
        <v>6</v>
      </c>
      <c r="GJ11" s="96">
        <f t="shared" si="225"/>
        <v>6</v>
      </c>
      <c r="GK11" s="96">
        <f t="shared" si="225"/>
        <v>5</v>
      </c>
      <c r="GL11" s="96">
        <f t="shared" si="225"/>
        <v>5</v>
      </c>
      <c r="GM11" s="96">
        <f t="shared" si="225"/>
        <v>5</v>
      </c>
      <c r="GN11" s="96">
        <f t="shared" si="225"/>
        <v>5</v>
      </c>
      <c r="GO11" s="96">
        <f t="shared" si="225"/>
        <v>5</v>
      </c>
      <c r="GP11" s="96">
        <f t="shared" si="225"/>
        <v>5</v>
      </c>
      <c r="GQ11" s="96">
        <f t="shared" si="225"/>
        <v>5</v>
      </c>
      <c r="GR11" s="96">
        <f t="shared" si="225"/>
        <v>4</v>
      </c>
      <c r="GS11" s="96">
        <f t="shared" si="225"/>
        <v>4</v>
      </c>
      <c r="GT11" s="96">
        <f t="shared" si="225"/>
        <v>4</v>
      </c>
      <c r="GU11" s="96">
        <f t="shared" si="225"/>
        <v>4</v>
      </c>
      <c r="GV11" s="96">
        <f t="shared" si="225"/>
        <v>3</v>
      </c>
      <c r="GW11" s="96">
        <f t="shared" si="225"/>
        <v>3</v>
      </c>
      <c r="GX11" s="96">
        <f t="shared" si="225"/>
        <v>2</v>
      </c>
      <c r="GY11" s="96">
        <f t="shared" si="225"/>
        <v>2</v>
      </c>
      <c r="GZ11" s="96">
        <f t="shared" si="225"/>
        <v>2</v>
      </c>
      <c r="HA11" s="96">
        <f t="shared" si="225"/>
        <v>2</v>
      </c>
      <c r="HB11" s="96">
        <f t="shared" si="225"/>
        <v>1</v>
      </c>
      <c r="HC11" s="96">
        <f t="shared" si="225"/>
        <v>1</v>
      </c>
      <c r="HD11" s="96">
        <f t="shared" si="225"/>
        <v>1</v>
      </c>
      <c r="HE11" s="96">
        <f t="shared" si="225"/>
        <v>1</v>
      </c>
      <c r="HG11" s="83"/>
    </row>
    <row r="12" spans="1:215" x14ac:dyDescent="0.25">
      <c r="A12" s="91">
        <v>4</v>
      </c>
      <c r="B12" s="91">
        <v>0.8</v>
      </c>
      <c r="C12" s="10">
        <f t="shared" si="227"/>
        <v>0.19999999999999996</v>
      </c>
      <c r="D12" s="92">
        <v>4</v>
      </c>
      <c r="E12" s="93">
        <v>0.25</v>
      </c>
      <c r="F12" s="97">
        <f t="shared" si="228"/>
        <v>4.9999999999999989E-2</v>
      </c>
      <c r="H12" s="98">
        <v>4</v>
      </c>
      <c r="I12" s="96">
        <f t="shared" si="211"/>
        <v>60</v>
      </c>
      <c r="J12" s="96">
        <f t="shared" si="211"/>
        <v>59</v>
      </c>
      <c r="K12" s="96">
        <f t="shared" si="211"/>
        <v>58</v>
      </c>
      <c r="L12" s="96">
        <f t="shared" si="211"/>
        <v>56</v>
      </c>
      <c r="M12" s="96">
        <f t="shared" si="211"/>
        <v>55</v>
      </c>
      <c r="N12" s="96">
        <f t="shared" si="211"/>
        <v>54</v>
      </c>
      <c r="O12" s="96">
        <f t="shared" si="211"/>
        <v>53</v>
      </c>
      <c r="P12" s="96">
        <f t="shared" si="211"/>
        <v>51</v>
      </c>
      <c r="Q12" s="96">
        <f t="shared" si="211"/>
        <v>50</v>
      </c>
      <c r="R12" s="96">
        <f t="shared" si="211"/>
        <v>49</v>
      </c>
      <c r="S12" s="96">
        <f t="shared" si="212"/>
        <v>48</v>
      </c>
      <c r="T12" s="96">
        <f t="shared" si="212"/>
        <v>46</v>
      </c>
      <c r="U12" s="96">
        <f t="shared" si="212"/>
        <v>45</v>
      </c>
      <c r="V12" s="96">
        <f t="shared" si="212"/>
        <v>44</v>
      </c>
      <c r="W12" s="96">
        <f t="shared" si="212"/>
        <v>43</v>
      </c>
      <c r="X12" s="96">
        <f t="shared" si="212"/>
        <v>41</v>
      </c>
      <c r="Y12" s="96">
        <f t="shared" si="212"/>
        <v>40</v>
      </c>
      <c r="Z12" s="96">
        <f t="shared" si="212"/>
        <v>39</v>
      </c>
      <c r="AA12" s="96">
        <f t="shared" si="212"/>
        <v>38</v>
      </c>
      <c r="AB12" s="96">
        <f t="shared" si="212"/>
        <v>36</v>
      </c>
      <c r="AC12" s="96">
        <f t="shared" si="213"/>
        <v>35</v>
      </c>
      <c r="AD12" s="96">
        <f t="shared" si="213"/>
        <v>34</v>
      </c>
      <c r="AE12" s="96">
        <f t="shared" si="213"/>
        <v>33</v>
      </c>
      <c r="AF12" s="96">
        <f t="shared" si="213"/>
        <v>31</v>
      </c>
      <c r="AG12" s="96">
        <f t="shared" si="213"/>
        <v>30</v>
      </c>
      <c r="AH12" s="96">
        <f t="shared" si="213"/>
        <v>29</v>
      </c>
      <c r="AI12" s="96">
        <f t="shared" si="213"/>
        <v>28</v>
      </c>
      <c r="AJ12" s="96">
        <f t="shared" si="213"/>
        <v>26</v>
      </c>
      <c r="AK12" s="96">
        <f t="shared" si="213"/>
        <v>25</v>
      </c>
      <c r="AL12" s="96">
        <f t="shared" si="213"/>
        <v>24</v>
      </c>
      <c r="AM12" s="96">
        <f t="shared" si="214"/>
        <v>23</v>
      </c>
      <c r="AN12" s="96">
        <f t="shared" si="214"/>
        <v>21</v>
      </c>
      <c r="AO12" s="96">
        <f t="shared" si="214"/>
        <v>20</v>
      </c>
      <c r="AP12" s="96">
        <f t="shared" si="214"/>
        <v>19</v>
      </c>
      <c r="AQ12" s="96">
        <f t="shared" si="214"/>
        <v>18</v>
      </c>
      <c r="AR12" s="96">
        <f t="shared" si="214"/>
        <v>16</v>
      </c>
      <c r="AS12" s="96">
        <f t="shared" si="214"/>
        <v>15</v>
      </c>
      <c r="AT12" s="96">
        <f t="shared" si="214"/>
        <v>14</v>
      </c>
      <c r="AU12" s="96">
        <f t="shared" si="214"/>
        <v>13</v>
      </c>
      <c r="AV12" s="96">
        <f t="shared" si="214"/>
        <v>11</v>
      </c>
      <c r="AW12" s="96">
        <f t="shared" si="215"/>
        <v>10</v>
      </c>
      <c r="AX12" s="96">
        <f t="shared" si="215"/>
        <v>54</v>
      </c>
      <c r="AY12" s="96">
        <f t="shared" si="215"/>
        <v>53</v>
      </c>
      <c r="AZ12" s="96">
        <f t="shared" si="215"/>
        <v>52</v>
      </c>
      <c r="BA12" s="96">
        <f t="shared" si="215"/>
        <v>51</v>
      </c>
      <c r="BB12" s="96">
        <f t="shared" si="215"/>
        <v>50</v>
      </c>
      <c r="BC12" s="96">
        <f t="shared" si="215"/>
        <v>49</v>
      </c>
      <c r="BD12" s="96">
        <f t="shared" si="215"/>
        <v>47</v>
      </c>
      <c r="BE12" s="96">
        <f t="shared" si="215"/>
        <v>46</v>
      </c>
      <c r="BF12" s="96">
        <f t="shared" si="215"/>
        <v>45</v>
      </c>
      <c r="BG12" s="96">
        <f t="shared" si="215"/>
        <v>44</v>
      </c>
      <c r="BH12" s="96">
        <f t="shared" si="215"/>
        <v>43</v>
      </c>
      <c r="BI12" s="96">
        <f t="shared" si="215"/>
        <v>42</v>
      </c>
      <c r="BJ12" s="96">
        <f t="shared" si="215"/>
        <v>41</v>
      </c>
      <c r="BK12" s="96">
        <f t="shared" si="215"/>
        <v>40</v>
      </c>
      <c r="BL12" s="96">
        <f t="shared" si="215"/>
        <v>38</v>
      </c>
      <c r="BM12" s="96">
        <f t="shared" si="216"/>
        <v>37</v>
      </c>
      <c r="BN12" s="96">
        <f t="shared" si="216"/>
        <v>36</v>
      </c>
      <c r="BO12" s="96">
        <f t="shared" si="216"/>
        <v>35</v>
      </c>
      <c r="BP12" s="96">
        <f t="shared" si="216"/>
        <v>34</v>
      </c>
      <c r="BQ12" s="96">
        <f t="shared" si="216"/>
        <v>33</v>
      </c>
      <c r="BR12" s="96">
        <f t="shared" si="216"/>
        <v>32</v>
      </c>
      <c r="BS12" s="96">
        <f t="shared" si="216"/>
        <v>31</v>
      </c>
      <c r="BT12" s="96">
        <f t="shared" si="216"/>
        <v>29</v>
      </c>
      <c r="BU12" s="96">
        <f t="shared" si="216"/>
        <v>28</v>
      </c>
      <c r="BV12" s="96">
        <f t="shared" si="216"/>
        <v>27</v>
      </c>
      <c r="BW12" s="96">
        <f t="shared" si="216"/>
        <v>26</v>
      </c>
      <c r="BX12" s="96">
        <f t="shared" si="216"/>
        <v>25</v>
      </c>
      <c r="BY12" s="96">
        <f t="shared" si="216"/>
        <v>24</v>
      </c>
      <c r="BZ12" s="96">
        <f t="shared" si="216"/>
        <v>23</v>
      </c>
      <c r="CA12" s="96">
        <f t="shared" si="216"/>
        <v>22</v>
      </c>
      <c r="CB12" s="96">
        <f t="shared" si="217"/>
        <v>20</v>
      </c>
      <c r="CC12" s="96">
        <f t="shared" si="217"/>
        <v>19</v>
      </c>
      <c r="CD12" s="96">
        <f t="shared" si="217"/>
        <v>18</v>
      </c>
      <c r="CE12" s="96">
        <f t="shared" si="217"/>
        <v>17</v>
      </c>
      <c r="CF12" s="96">
        <f t="shared" si="217"/>
        <v>16</v>
      </c>
      <c r="CG12" s="96">
        <f t="shared" si="217"/>
        <v>15</v>
      </c>
      <c r="CH12" s="96">
        <f t="shared" si="217"/>
        <v>14</v>
      </c>
      <c r="CI12" s="96">
        <f t="shared" si="217"/>
        <v>13</v>
      </c>
      <c r="CJ12" s="96">
        <f t="shared" si="217"/>
        <v>11</v>
      </c>
      <c r="CK12" s="96">
        <f t="shared" si="217"/>
        <v>10</v>
      </c>
      <c r="CL12" s="96">
        <f t="shared" si="217"/>
        <v>9</v>
      </c>
      <c r="CM12" s="96">
        <f t="shared" si="217"/>
        <v>43</v>
      </c>
      <c r="CN12" s="96">
        <f t="shared" si="217"/>
        <v>42</v>
      </c>
      <c r="CO12" s="96">
        <f t="shared" si="218"/>
        <v>42</v>
      </c>
      <c r="CP12" s="96">
        <f t="shared" si="218"/>
        <v>41</v>
      </c>
      <c r="CQ12" s="96">
        <f t="shared" si="218"/>
        <v>40</v>
      </c>
      <c r="CR12" s="96">
        <f t="shared" si="218"/>
        <v>39</v>
      </c>
      <c r="CS12" s="96">
        <f t="shared" si="218"/>
        <v>38</v>
      </c>
      <c r="CT12" s="96">
        <f t="shared" si="218"/>
        <v>37</v>
      </c>
      <c r="CU12" s="96">
        <f t="shared" si="218"/>
        <v>36</v>
      </c>
      <c r="CV12" s="96">
        <f t="shared" si="218"/>
        <v>35</v>
      </c>
      <c r="CW12" s="96">
        <f t="shared" si="218"/>
        <v>34</v>
      </c>
      <c r="CX12" s="96">
        <f t="shared" si="218"/>
        <v>33</v>
      </c>
      <c r="CY12" s="96">
        <f t="shared" si="218"/>
        <v>33</v>
      </c>
      <c r="CZ12" s="96">
        <f t="shared" si="218"/>
        <v>32</v>
      </c>
      <c r="DA12" s="96">
        <f t="shared" si="218"/>
        <v>31</v>
      </c>
      <c r="DB12" s="96">
        <f t="shared" si="218"/>
        <v>30</v>
      </c>
      <c r="DC12" s="96">
        <f t="shared" si="218"/>
        <v>29</v>
      </c>
      <c r="DD12" s="96">
        <f t="shared" si="219"/>
        <v>23</v>
      </c>
      <c r="DE12" s="96">
        <f t="shared" si="219"/>
        <v>23</v>
      </c>
      <c r="DF12" s="96">
        <f t="shared" si="219"/>
        <v>22</v>
      </c>
      <c r="DG12" s="96">
        <f t="shared" si="219"/>
        <v>21</v>
      </c>
      <c r="DH12" s="96">
        <f t="shared" si="219"/>
        <v>20</v>
      </c>
      <c r="DI12" s="96">
        <f t="shared" si="219"/>
        <v>20</v>
      </c>
      <c r="DJ12" s="96">
        <f t="shared" si="219"/>
        <v>19</v>
      </c>
      <c r="DK12" s="96">
        <f t="shared" si="219"/>
        <v>18</v>
      </c>
      <c r="DL12" s="96">
        <f t="shared" si="219"/>
        <v>17</v>
      </c>
      <c r="DM12" s="96">
        <f t="shared" si="219"/>
        <v>17</v>
      </c>
      <c r="DN12" s="96">
        <f t="shared" si="219"/>
        <v>16</v>
      </c>
      <c r="DO12" s="96">
        <f t="shared" si="219"/>
        <v>15</v>
      </c>
      <c r="DP12" s="96">
        <f t="shared" si="219"/>
        <v>14</v>
      </c>
      <c r="DQ12" s="96">
        <f t="shared" si="226"/>
        <v>14</v>
      </c>
      <c r="DR12" s="96">
        <f t="shared" si="226"/>
        <v>13</v>
      </c>
      <c r="DS12" s="96">
        <f t="shared" si="226"/>
        <v>12</v>
      </c>
      <c r="DT12" s="96">
        <f t="shared" si="220"/>
        <v>9</v>
      </c>
      <c r="DU12" s="96">
        <f t="shared" si="220"/>
        <v>9</v>
      </c>
      <c r="DV12" s="96">
        <f t="shared" si="220"/>
        <v>8</v>
      </c>
      <c r="DW12" s="96">
        <f t="shared" si="220"/>
        <v>7</v>
      </c>
      <c r="DX12" s="96">
        <f t="shared" si="220"/>
        <v>7</v>
      </c>
      <c r="DY12" s="96">
        <f t="shared" si="220"/>
        <v>6</v>
      </c>
      <c r="DZ12" s="96">
        <f t="shared" si="220"/>
        <v>6</v>
      </c>
      <c r="EA12" s="96">
        <f t="shared" si="220"/>
        <v>5</v>
      </c>
      <c r="EB12" s="96">
        <f t="shared" si="220"/>
        <v>19</v>
      </c>
      <c r="EC12" s="96">
        <f t="shared" si="220"/>
        <v>19</v>
      </c>
      <c r="ED12" s="96">
        <f t="shared" si="221"/>
        <v>19</v>
      </c>
      <c r="EE12" s="96">
        <f t="shared" si="221"/>
        <v>18</v>
      </c>
      <c r="EF12" s="96">
        <f t="shared" si="221"/>
        <v>18</v>
      </c>
      <c r="EG12" s="96">
        <f t="shared" si="221"/>
        <v>17</v>
      </c>
      <c r="EH12" s="96">
        <f t="shared" si="221"/>
        <v>17</v>
      </c>
      <c r="EI12" s="96">
        <f t="shared" si="221"/>
        <v>17</v>
      </c>
      <c r="EJ12" s="96">
        <f t="shared" si="221"/>
        <v>16</v>
      </c>
      <c r="EK12" s="96">
        <f t="shared" si="221"/>
        <v>16</v>
      </c>
      <c r="EL12" s="96">
        <f t="shared" si="221"/>
        <v>15</v>
      </c>
      <c r="EM12" s="96">
        <f t="shared" si="221"/>
        <v>15</v>
      </c>
      <c r="EN12" s="96">
        <f t="shared" si="222"/>
        <v>15</v>
      </c>
      <c r="EO12" s="96">
        <f t="shared" si="222"/>
        <v>14</v>
      </c>
      <c r="EP12" s="96">
        <f t="shared" si="222"/>
        <v>14</v>
      </c>
      <c r="EQ12" s="96">
        <f t="shared" si="222"/>
        <v>13</v>
      </c>
      <c r="ER12" s="96">
        <f t="shared" si="222"/>
        <v>13</v>
      </c>
      <c r="ES12" s="96">
        <f t="shared" si="222"/>
        <v>11</v>
      </c>
      <c r="ET12" s="96">
        <f t="shared" si="222"/>
        <v>11</v>
      </c>
      <c r="EU12" s="96">
        <f t="shared" si="222"/>
        <v>10</v>
      </c>
      <c r="EV12" s="96">
        <f t="shared" si="222"/>
        <v>10</v>
      </c>
      <c r="EW12" s="96">
        <f t="shared" si="222"/>
        <v>10</v>
      </c>
      <c r="EX12" s="96">
        <f t="shared" si="223"/>
        <v>9</v>
      </c>
      <c r="EY12" s="96">
        <f t="shared" si="223"/>
        <v>9</v>
      </c>
      <c r="EZ12" s="96">
        <f t="shared" si="223"/>
        <v>9</v>
      </c>
      <c r="FA12" s="96">
        <f t="shared" si="223"/>
        <v>8</v>
      </c>
      <c r="FB12" s="96">
        <f t="shared" si="223"/>
        <v>8</v>
      </c>
      <c r="FC12" s="96">
        <f t="shared" si="223"/>
        <v>7</v>
      </c>
      <c r="FD12" s="96">
        <f t="shared" si="223"/>
        <v>7</v>
      </c>
      <c r="FE12" s="96">
        <f t="shared" si="223"/>
        <v>7</v>
      </c>
      <c r="FF12" s="96">
        <f t="shared" si="223"/>
        <v>6</v>
      </c>
      <c r="FG12" s="96">
        <f t="shared" si="223"/>
        <v>6</v>
      </c>
      <c r="FH12" s="96">
        <f t="shared" si="224"/>
        <v>6</v>
      </c>
      <c r="FI12" s="96">
        <f t="shared" si="224"/>
        <v>4</v>
      </c>
      <c r="FJ12" s="96">
        <f t="shared" si="224"/>
        <v>4</v>
      </c>
      <c r="FK12" s="96">
        <f t="shared" si="224"/>
        <v>3</v>
      </c>
      <c r="FL12" s="96">
        <f t="shared" si="224"/>
        <v>3</v>
      </c>
      <c r="FM12" s="96">
        <f t="shared" si="224"/>
        <v>3</v>
      </c>
      <c r="FN12" s="96">
        <f t="shared" si="224"/>
        <v>3</v>
      </c>
      <c r="FO12" s="96">
        <f t="shared" si="224"/>
        <v>2</v>
      </c>
      <c r="FP12" s="96">
        <f t="shared" si="224"/>
        <v>2</v>
      </c>
      <c r="FQ12" s="96">
        <f t="shared" si="225"/>
        <v>10</v>
      </c>
      <c r="FR12" s="96">
        <f t="shared" si="225"/>
        <v>10</v>
      </c>
      <c r="FS12" s="96">
        <f t="shared" si="225"/>
        <v>9</v>
      </c>
      <c r="FT12" s="96">
        <f t="shared" si="225"/>
        <v>9</v>
      </c>
      <c r="FU12" s="96">
        <f t="shared" si="225"/>
        <v>9</v>
      </c>
      <c r="FV12" s="96">
        <f t="shared" si="225"/>
        <v>9</v>
      </c>
      <c r="FW12" s="96">
        <f t="shared" si="225"/>
        <v>9</v>
      </c>
      <c r="FX12" s="96">
        <f t="shared" si="225"/>
        <v>8</v>
      </c>
      <c r="FY12" s="96">
        <f t="shared" si="225"/>
        <v>8</v>
      </c>
      <c r="FZ12" s="96">
        <f t="shared" si="225"/>
        <v>8</v>
      </c>
      <c r="GA12" s="96">
        <f t="shared" si="225"/>
        <v>8</v>
      </c>
      <c r="GB12" s="96">
        <f t="shared" si="225"/>
        <v>8</v>
      </c>
      <c r="GC12" s="96">
        <f t="shared" si="225"/>
        <v>7</v>
      </c>
      <c r="GD12" s="96">
        <f t="shared" si="225"/>
        <v>7</v>
      </c>
      <c r="GE12" s="96">
        <f t="shared" si="225"/>
        <v>7</v>
      </c>
      <c r="GF12" s="96">
        <f t="shared" si="225"/>
        <v>7</v>
      </c>
      <c r="GG12" s="96">
        <f t="shared" si="225"/>
        <v>7</v>
      </c>
      <c r="GH12" s="96">
        <f t="shared" si="225"/>
        <v>5</v>
      </c>
      <c r="GI12" s="96">
        <f t="shared" si="225"/>
        <v>5</v>
      </c>
      <c r="GJ12" s="96">
        <f t="shared" si="225"/>
        <v>5</v>
      </c>
      <c r="GK12" s="96">
        <f t="shared" si="225"/>
        <v>5</v>
      </c>
      <c r="GL12" s="96">
        <f t="shared" si="225"/>
        <v>5</v>
      </c>
      <c r="GM12" s="96">
        <f t="shared" si="225"/>
        <v>4</v>
      </c>
      <c r="GN12" s="96">
        <f t="shared" si="225"/>
        <v>4</v>
      </c>
      <c r="GO12" s="96">
        <f t="shared" si="225"/>
        <v>4</v>
      </c>
      <c r="GP12" s="96">
        <f t="shared" si="225"/>
        <v>4</v>
      </c>
      <c r="GQ12" s="96">
        <f t="shared" si="225"/>
        <v>4</v>
      </c>
      <c r="GR12" s="96">
        <f t="shared" si="225"/>
        <v>4</v>
      </c>
      <c r="GS12" s="96">
        <f t="shared" si="225"/>
        <v>3</v>
      </c>
      <c r="GT12" s="96">
        <f t="shared" si="225"/>
        <v>3</v>
      </c>
      <c r="GU12" s="96">
        <f t="shared" si="225"/>
        <v>3</v>
      </c>
      <c r="GV12" s="96">
        <f t="shared" si="225"/>
        <v>3</v>
      </c>
      <c r="GW12" s="96">
        <f t="shared" si="225"/>
        <v>3</v>
      </c>
      <c r="GX12" s="96">
        <f t="shared" si="225"/>
        <v>2</v>
      </c>
      <c r="GY12" s="96">
        <f t="shared" si="225"/>
        <v>2</v>
      </c>
      <c r="GZ12" s="96">
        <f t="shared" si="225"/>
        <v>1</v>
      </c>
      <c r="HA12" s="96">
        <f t="shared" si="225"/>
        <v>1</v>
      </c>
      <c r="HB12" s="96">
        <f t="shared" si="225"/>
        <v>1</v>
      </c>
      <c r="HC12" s="96">
        <f t="shared" si="225"/>
        <v>1</v>
      </c>
      <c r="HD12" s="96">
        <f t="shared" si="225"/>
        <v>1</v>
      </c>
      <c r="HE12" s="96">
        <f t="shared" si="225"/>
        <v>1</v>
      </c>
    </row>
    <row r="13" spans="1:215" x14ac:dyDescent="0.25">
      <c r="A13" s="91">
        <v>5</v>
      </c>
      <c r="B13" s="91">
        <v>0.6</v>
      </c>
      <c r="C13" s="10">
        <f t="shared" si="227"/>
        <v>0.20000000000000007</v>
      </c>
      <c r="D13" s="99">
        <v>5</v>
      </c>
      <c r="E13" s="93">
        <v>0.2</v>
      </c>
      <c r="F13" s="97">
        <f t="shared" si="228"/>
        <v>4.9999999999999989E-2</v>
      </c>
      <c r="H13" s="98">
        <v>5</v>
      </c>
      <c r="I13" s="96">
        <f t="shared" ref="I13:S16" si="229">ROUND(I$57*$E13,0)</f>
        <v>48</v>
      </c>
      <c r="J13" s="96">
        <f t="shared" si="229"/>
        <v>47</v>
      </c>
      <c r="K13" s="96">
        <f t="shared" si="229"/>
        <v>46</v>
      </c>
      <c r="L13" s="96">
        <f t="shared" si="229"/>
        <v>45</v>
      </c>
      <c r="M13" s="96">
        <f t="shared" si="229"/>
        <v>44</v>
      </c>
      <c r="N13" s="96">
        <f t="shared" si="229"/>
        <v>43</v>
      </c>
      <c r="O13" s="96">
        <f t="shared" si="229"/>
        <v>42</v>
      </c>
      <c r="P13" s="96">
        <f t="shared" si="229"/>
        <v>41</v>
      </c>
      <c r="Q13" s="96">
        <f t="shared" si="229"/>
        <v>40</v>
      </c>
      <c r="R13" s="96">
        <f t="shared" si="229"/>
        <v>39</v>
      </c>
      <c r="S13" s="96">
        <f t="shared" si="229"/>
        <v>38</v>
      </c>
      <c r="T13" s="96">
        <f t="shared" ref="T13:AI16" si="230">ROUND(T$57*$E13,0)</f>
        <v>37</v>
      </c>
      <c r="U13" s="96">
        <f t="shared" si="230"/>
        <v>36</v>
      </c>
      <c r="V13" s="96">
        <f t="shared" si="230"/>
        <v>35</v>
      </c>
      <c r="W13" s="96">
        <f t="shared" si="230"/>
        <v>34</v>
      </c>
      <c r="X13" s="96">
        <f t="shared" si="230"/>
        <v>33</v>
      </c>
      <c r="Y13" s="96">
        <f t="shared" si="230"/>
        <v>32</v>
      </c>
      <c r="Z13" s="96">
        <f t="shared" si="230"/>
        <v>31</v>
      </c>
      <c r="AA13" s="96">
        <f t="shared" si="230"/>
        <v>30</v>
      </c>
      <c r="AB13" s="96">
        <f t="shared" si="230"/>
        <v>29</v>
      </c>
      <c r="AC13" s="96">
        <f t="shared" si="230"/>
        <v>28</v>
      </c>
      <c r="AD13" s="96">
        <f t="shared" si="230"/>
        <v>27</v>
      </c>
      <c r="AE13" s="96">
        <f t="shared" si="230"/>
        <v>26</v>
      </c>
      <c r="AF13" s="96">
        <f t="shared" si="230"/>
        <v>25</v>
      </c>
      <c r="AG13" s="96">
        <f t="shared" si="230"/>
        <v>24</v>
      </c>
      <c r="AH13" s="96">
        <f t="shared" si="230"/>
        <v>23</v>
      </c>
      <c r="AI13" s="96">
        <f t="shared" si="230"/>
        <v>22</v>
      </c>
      <c r="AJ13" s="96">
        <f t="shared" ref="AJ13:AW16" si="231">ROUND(AJ$57*$E13,0)</f>
        <v>21</v>
      </c>
      <c r="AK13" s="96">
        <f t="shared" si="231"/>
        <v>20</v>
      </c>
      <c r="AL13" s="96">
        <f t="shared" si="231"/>
        <v>19</v>
      </c>
      <c r="AM13" s="96">
        <f t="shared" si="231"/>
        <v>18</v>
      </c>
      <c r="AN13" s="96">
        <f t="shared" si="231"/>
        <v>17</v>
      </c>
      <c r="AO13" s="96">
        <f t="shared" si="231"/>
        <v>16</v>
      </c>
      <c r="AP13" s="96">
        <f t="shared" si="231"/>
        <v>15</v>
      </c>
      <c r="AQ13" s="96">
        <f t="shared" si="231"/>
        <v>14</v>
      </c>
      <c r="AR13" s="96">
        <f t="shared" si="231"/>
        <v>13</v>
      </c>
      <c r="AS13" s="96">
        <f t="shared" si="231"/>
        <v>12</v>
      </c>
      <c r="AT13" s="96">
        <f t="shared" si="231"/>
        <v>11</v>
      </c>
      <c r="AU13" s="96">
        <f t="shared" si="231"/>
        <v>10</v>
      </c>
      <c r="AV13" s="96">
        <f t="shared" si="231"/>
        <v>9</v>
      </c>
      <c r="AW13" s="96">
        <f t="shared" si="231"/>
        <v>8</v>
      </c>
      <c r="AX13" s="96">
        <f t="shared" si="215"/>
        <v>43</v>
      </c>
      <c r="AY13" s="96">
        <f t="shared" si="215"/>
        <v>42</v>
      </c>
      <c r="AZ13" s="96">
        <f t="shared" si="215"/>
        <v>41</v>
      </c>
      <c r="BA13" s="96">
        <f t="shared" si="215"/>
        <v>41</v>
      </c>
      <c r="BB13" s="96">
        <f t="shared" si="215"/>
        <v>40</v>
      </c>
      <c r="BC13" s="96">
        <f t="shared" si="215"/>
        <v>39</v>
      </c>
      <c r="BD13" s="96">
        <f t="shared" si="215"/>
        <v>38</v>
      </c>
      <c r="BE13" s="96">
        <f t="shared" si="215"/>
        <v>37</v>
      </c>
      <c r="BF13" s="96">
        <f t="shared" si="215"/>
        <v>36</v>
      </c>
      <c r="BG13" s="96">
        <f t="shared" si="215"/>
        <v>35</v>
      </c>
      <c r="BH13" s="96">
        <f t="shared" si="215"/>
        <v>34</v>
      </c>
      <c r="BI13" s="96">
        <f t="shared" si="215"/>
        <v>33</v>
      </c>
      <c r="BJ13" s="96">
        <f t="shared" si="215"/>
        <v>32</v>
      </c>
      <c r="BK13" s="96">
        <f t="shared" si="215"/>
        <v>32</v>
      </c>
      <c r="BL13" s="96">
        <f t="shared" si="215"/>
        <v>31</v>
      </c>
      <c r="BM13" s="96">
        <f t="shared" si="216"/>
        <v>30</v>
      </c>
      <c r="BN13" s="96">
        <f t="shared" si="216"/>
        <v>29</v>
      </c>
      <c r="BO13" s="96">
        <f t="shared" si="216"/>
        <v>28</v>
      </c>
      <c r="BP13" s="96">
        <f t="shared" si="216"/>
        <v>27</v>
      </c>
      <c r="BQ13" s="96">
        <f t="shared" si="216"/>
        <v>26</v>
      </c>
      <c r="BR13" s="96">
        <f t="shared" si="216"/>
        <v>25</v>
      </c>
      <c r="BS13" s="96">
        <f t="shared" si="216"/>
        <v>24</v>
      </c>
      <c r="BT13" s="96">
        <f t="shared" si="216"/>
        <v>23</v>
      </c>
      <c r="BU13" s="96">
        <f t="shared" si="216"/>
        <v>23</v>
      </c>
      <c r="BV13" s="96">
        <f t="shared" si="216"/>
        <v>22</v>
      </c>
      <c r="BW13" s="96">
        <f t="shared" si="216"/>
        <v>21</v>
      </c>
      <c r="BX13" s="96">
        <f t="shared" si="216"/>
        <v>20</v>
      </c>
      <c r="BY13" s="96">
        <f t="shared" si="216"/>
        <v>19</v>
      </c>
      <c r="BZ13" s="96">
        <f t="shared" si="216"/>
        <v>18</v>
      </c>
      <c r="CA13" s="96">
        <f t="shared" si="216"/>
        <v>17</v>
      </c>
      <c r="CB13" s="96">
        <f t="shared" si="216"/>
        <v>16</v>
      </c>
      <c r="CC13" s="96">
        <f t="shared" si="217"/>
        <v>15</v>
      </c>
      <c r="CD13" s="96">
        <f t="shared" si="217"/>
        <v>14</v>
      </c>
      <c r="CE13" s="96">
        <f t="shared" si="217"/>
        <v>14</v>
      </c>
      <c r="CF13" s="96">
        <f t="shared" si="217"/>
        <v>13</v>
      </c>
      <c r="CG13" s="96">
        <f t="shared" si="217"/>
        <v>12</v>
      </c>
      <c r="CH13" s="96">
        <f t="shared" si="217"/>
        <v>11</v>
      </c>
      <c r="CI13" s="96">
        <f t="shared" si="217"/>
        <v>10</v>
      </c>
      <c r="CJ13" s="96">
        <f t="shared" si="217"/>
        <v>9</v>
      </c>
      <c r="CK13" s="96">
        <f t="shared" si="217"/>
        <v>8</v>
      </c>
      <c r="CL13" s="96">
        <f t="shared" si="217"/>
        <v>7</v>
      </c>
      <c r="CM13" s="96">
        <f t="shared" si="217"/>
        <v>35</v>
      </c>
      <c r="CN13" s="96">
        <f t="shared" si="217"/>
        <v>34</v>
      </c>
      <c r="CO13" s="96">
        <f t="shared" si="218"/>
        <v>33</v>
      </c>
      <c r="CP13" s="96">
        <f t="shared" si="218"/>
        <v>32</v>
      </c>
      <c r="CQ13" s="96">
        <f t="shared" si="218"/>
        <v>32</v>
      </c>
      <c r="CR13" s="96">
        <f t="shared" si="218"/>
        <v>31</v>
      </c>
      <c r="CS13" s="96">
        <f t="shared" si="218"/>
        <v>30</v>
      </c>
      <c r="CT13" s="96">
        <f t="shared" si="218"/>
        <v>30</v>
      </c>
      <c r="CU13" s="96">
        <f t="shared" si="218"/>
        <v>29</v>
      </c>
      <c r="CV13" s="96">
        <f t="shared" si="218"/>
        <v>28</v>
      </c>
      <c r="CW13" s="96">
        <f t="shared" si="218"/>
        <v>27</v>
      </c>
      <c r="CX13" s="96">
        <f t="shared" si="218"/>
        <v>27</v>
      </c>
      <c r="CY13" s="96">
        <f t="shared" si="218"/>
        <v>26</v>
      </c>
      <c r="CZ13" s="96">
        <f t="shared" si="218"/>
        <v>25</v>
      </c>
      <c r="DA13" s="96">
        <f t="shared" si="218"/>
        <v>24</v>
      </c>
      <c r="DB13" s="96">
        <f t="shared" si="218"/>
        <v>24</v>
      </c>
      <c r="DC13" s="96">
        <f t="shared" si="218"/>
        <v>23</v>
      </c>
      <c r="DD13" s="96">
        <f t="shared" si="219"/>
        <v>19</v>
      </c>
      <c r="DE13" s="96">
        <f t="shared" si="219"/>
        <v>18</v>
      </c>
      <c r="DF13" s="96">
        <f t="shared" si="219"/>
        <v>17</v>
      </c>
      <c r="DG13" s="96">
        <f t="shared" si="219"/>
        <v>17</v>
      </c>
      <c r="DH13" s="96">
        <f t="shared" si="219"/>
        <v>16</v>
      </c>
      <c r="DI13" s="96">
        <f t="shared" si="219"/>
        <v>16</v>
      </c>
      <c r="DJ13" s="96">
        <f t="shared" si="219"/>
        <v>15</v>
      </c>
      <c r="DK13" s="96">
        <f t="shared" si="219"/>
        <v>14</v>
      </c>
      <c r="DL13" s="96">
        <f t="shared" si="219"/>
        <v>14</v>
      </c>
      <c r="DM13" s="96">
        <f t="shared" si="219"/>
        <v>13</v>
      </c>
      <c r="DN13" s="96">
        <f t="shared" si="219"/>
        <v>13</v>
      </c>
      <c r="DO13" s="96">
        <f t="shared" si="219"/>
        <v>12</v>
      </c>
      <c r="DP13" s="96">
        <f t="shared" si="219"/>
        <v>11</v>
      </c>
      <c r="DQ13" s="96">
        <f t="shared" si="219"/>
        <v>11</v>
      </c>
      <c r="DR13" s="96">
        <f t="shared" si="219"/>
        <v>10</v>
      </c>
      <c r="DS13" s="96">
        <f t="shared" si="219"/>
        <v>10</v>
      </c>
      <c r="DT13" s="96">
        <f t="shared" si="220"/>
        <v>7</v>
      </c>
      <c r="DU13" s="96">
        <f t="shared" si="220"/>
        <v>7</v>
      </c>
      <c r="DV13" s="96">
        <f t="shared" si="220"/>
        <v>6</v>
      </c>
      <c r="DW13" s="96">
        <f t="shared" si="220"/>
        <v>6</v>
      </c>
      <c r="DX13" s="96">
        <f t="shared" si="220"/>
        <v>5</v>
      </c>
      <c r="DY13" s="96">
        <f t="shared" si="220"/>
        <v>5</v>
      </c>
      <c r="DZ13" s="96">
        <f t="shared" si="220"/>
        <v>4</v>
      </c>
      <c r="EA13" s="96">
        <f t="shared" si="220"/>
        <v>4</v>
      </c>
      <c r="EB13" s="96">
        <f t="shared" si="220"/>
        <v>15</v>
      </c>
      <c r="EC13" s="96">
        <f t="shared" si="220"/>
        <v>15</v>
      </c>
      <c r="ED13" s="96">
        <f t="shared" si="221"/>
        <v>15</v>
      </c>
      <c r="EE13" s="96">
        <f t="shared" si="221"/>
        <v>14</v>
      </c>
      <c r="EF13" s="96">
        <f t="shared" si="221"/>
        <v>14</v>
      </c>
      <c r="EG13" s="96">
        <f t="shared" si="221"/>
        <v>14</v>
      </c>
      <c r="EH13" s="96">
        <f t="shared" si="221"/>
        <v>13</v>
      </c>
      <c r="EI13" s="96">
        <f t="shared" si="221"/>
        <v>13</v>
      </c>
      <c r="EJ13" s="96">
        <f t="shared" si="221"/>
        <v>13</v>
      </c>
      <c r="EK13" s="96">
        <f t="shared" si="221"/>
        <v>12</v>
      </c>
      <c r="EL13" s="96">
        <f t="shared" si="221"/>
        <v>12</v>
      </c>
      <c r="EM13" s="96">
        <f t="shared" si="221"/>
        <v>12</v>
      </c>
      <c r="EN13" s="96">
        <f t="shared" si="222"/>
        <v>12</v>
      </c>
      <c r="EO13" s="96">
        <f t="shared" si="222"/>
        <v>11</v>
      </c>
      <c r="EP13" s="96">
        <f t="shared" si="222"/>
        <v>11</v>
      </c>
      <c r="EQ13" s="96">
        <f t="shared" si="222"/>
        <v>11</v>
      </c>
      <c r="ER13" s="96">
        <f t="shared" si="222"/>
        <v>10</v>
      </c>
      <c r="ES13" s="96">
        <f t="shared" si="222"/>
        <v>9</v>
      </c>
      <c r="ET13" s="96">
        <f t="shared" si="222"/>
        <v>8</v>
      </c>
      <c r="EU13" s="96">
        <f t="shared" si="222"/>
        <v>8</v>
      </c>
      <c r="EV13" s="96">
        <f t="shared" si="222"/>
        <v>8</v>
      </c>
      <c r="EW13" s="96">
        <f t="shared" si="222"/>
        <v>8</v>
      </c>
      <c r="EX13" s="96">
        <f t="shared" si="223"/>
        <v>7</v>
      </c>
      <c r="EY13" s="96">
        <f t="shared" si="223"/>
        <v>7</v>
      </c>
      <c r="EZ13" s="96">
        <f t="shared" si="223"/>
        <v>7</v>
      </c>
      <c r="FA13" s="96">
        <f t="shared" si="223"/>
        <v>6</v>
      </c>
      <c r="FB13" s="96">
        <f t="shared" si="223"/>
        <v>6</v>
      </c>
      <c r="FC13" s="96">
        <f t="shared" si="223"/>
        <v>6</v>
      </c>
      <c r="FD13" s="96">
        <f t="shared" si="223"/>
        <v>6</v>
      </c>
      <c r="FE13" s="96">
        <f t="shared" si="223"/>
        <v>5</v>
      </c>
      <c r="FF13" s="96">
        <f t="shared" si="223"/>
        <v>5</v>
      </c>
      <c r="FG13" s="96">
        <f t="shared" si="223"/>
        <v>5</v>
      </c>
      <c r="FH13" s="96">
        <f t="shared" si="224"/>
        <v>4</v>
      </c>
      <c r="FI13" s="96">
        <f t="shared" si="224"/>
        <v>3</v>
      </c>
      <c r="FJ13" s="96">
        <f t="shared" si="224"/>
        <v>3</v>
      </c>
      <c r="FK13" s="96">
        <f t="shared" si="224"/>
        <v>3</v>
      </c>
      <c r="FL13" s="96">
        <f t="shared" si="224"/>
        <v>2</v>
      </c>
      <c r="FM13" s="96">
        <f t="shared" si="224"/>
        <v>2</v>
      </c>
      <c r="FN13" s="96">
        <f t="shared" si="224"/>
        <v>2</v>
      </c>
      <c r="FO13" s="96">
        <f t="shared" si="224"/>
        <v>2</v>
      </c>
      <c r="FP13" s="96">
        <f t="shared" si="224"/>
        <v>2</v>
      </c>
      <c r="FQ13" s="96">
        <f t="shared" si="225"/>
        <v>8</v>
      </c>
      <c r="FR13" s="96">
        <f t="shared" si="225"/>
        <v>8</v>
      </c>
      <c r="FS13" s="96">
        <f t="shared" si="225"/>
        <v>7</v>
      </c>
      <c r="FT13" s="96">
        <f t="shared" si="225"/>
        <v>7</v>
      </c>
      <c r="FU13" s="96">
        <f t="shared" si="225"/>
        <v>7</v>
      </c>
      <c r="FV13" s="96">
        <f t="shared" si="225"/>
        <v>7</v>
      </c>
      <c r="FW13" s="96">
        <f t="shared" si="225"/>
        <v>7</v>
      </c>
      <c r="FX13" s="96">
        <f t="shared" si="225"/>
        <v>7</v>
      </c>
      <c r="FY13" s="96">
        <f t="shared" si="225"/>
        <v>6</v>
      </c>
      <c r="FZ13" s="96">
        <f t="shared" si="225"/>
        <v>6</v>
      </c>
      <c r="GA13" s="96">
        <f t="shared" si="225"/>
        <v>6</v>
      </c>
      <c r="GB13" s="96">
        <f t="shared" si="225"/>
        <v>6</v>
      </c>
      <c r="GC13" s="96">
        <f t="shared" si="225"/>
        <v>6</v>
      </c>
      <c r="GD13" s="96">
        <f t="shared" si="225"/>
        <v>6</v>
      </c>
      <c r="GE13" s="96">
        <f t="shared" si="225"/>
        <v>5</v>
      </c>
      <c r="GF13" s="96">
        <f t="shared" si="225"/>
        <v>5</v>
      </c>
      <c r="GG13" s="96">
        <f t="shared" si="225"/>
        <v>5</v>
      </c>
      <c r="GH13" s="96">
        <f t="shared" si="225"/>
        <v>4</v>
      </c>
      <c r="GI13" s="96">
        <f t="shared" si="225"/>
        <v>4</v>
      </c>
      <c r="GJ13" s="96">
        <f t="shared" si="225"/>
        <v>4</v>
      </c>
      <c r="GK13" s="96">
        <f t="shared" si="225"/>
        <v>4</v>
      </c>
      <c r="GL13" s="96">
        <f t="shared" si="225"/>
        <v>4</v>
      </c>
      <c r="GM13" s="96">
        <f t="shared" si="225"/>
        <v>3</v>
      </c>
      <c r="GN13" s="96">
        <f t="shared" si="225"/>
        <v>3</v>
      </c>
      <c r="GO13" s="96">
        <f t="shared" si="225"/>
        <v>3</v>
      </c>
      <c r="GP13" s="96">
        <f t="shared" si="225"/>
        <v>3</v>
      </c>
      <c r="GQ13" s="96">
        <f t="shared" si="225"/>
        <v>3</v>
      </c>
      <c r="GR13" s="96">
        <f t="shared" si="225"/>
        <v>3</v>
      </c>
      <c r="GS13" s="96">
        <f t="shared" si="225"/>
        <v>3</v>
      </c>
      <c r="GT13" s="96">
        <f t="shared" si="225"/>
        <v>3</v>
      </c>
      <c r="GU13" s="96">
        <f t="shared" si="225"/>
        <v>2</v>
      </c>
      <c r="GV13" s="96">
        <f t="shared" si="225"/>
        <v>2</v>
      </c>
      <c r="GW13" s="96">
        <f t="shared" si="225"/>
        <v>2</v>
      </c>
      <c r="GX13" s="96">
        <f t="shared" si="225"/>
        <v>1</v>
      </c>
      <c r="GY13" s="96">
        <f t="shared" si="225"/>
        <v>1</v>
      </c>
      <c r="GZ13" s="96">
        <f t="shared" si="225"/>
        <v>1</v>
      </c>
      <c r="HA13" s="96">
        <f t="shared" si="225"/>
        <v>1</v>
      </c>
      <c r="HB13" s="96">
        <f t="shared" si="225"/>
        <v>1</v>
      </c>
      <c r="HC13" s="96">
        <f t="shared" si="225"/>
        <v>1</v>
      </c>
      <c r="HD13" s="96">
        <f t="shared" si="225"/>
        <v>1</v>
      </c>
      <c r="HE13" s="96">
        <f t="shared" si="225"/>
        <v>1</v>
      </c>
    </row>
    <row r="14" spans="1:215" x14ac:dyDescent="0.25">
      <c r="A14" s="91">
        <v>6</v>
      </c>
      <c r="B14" s="91">
        <v>0.5</v>
      </c>
      <c r="C14" s="10">
        <f t="shared" si="227"/>
        <v>9.9999999999999978E-2</v>
      </c>
      <c r="D14" s="99">
        <v>6</v>
      </c>
      <c r="E14" s="93">
        <v>0.2</v>
      </c>
      <c r="F14" s="97">
        <f t="shared" si="228"/>
        <v>0</v>
      </c>
      <c r="H14" s="98">
        <v>6</v>
      </c>
      <c r="I14" s="96">
        <f t="shared" si="229"/>
        <v>48</v>
      </c>
      <c r="J14" s="96">
        <f t="shared" si="229"/>
        <v>47</v>
      </c>
      <c r="K14" s="96">
        <f t="shared" si="229"/>
        <v>46</v>
      </c>
      <c r="L14" s="96">
        <f t="shared" si="229"/>
        <v>45</v>
      </c>
      <c r="M14" s="96">
        <f t="shared" si="229"/>
        <v>44</v>
      </c>
      <c r="N14" s="96">
        <f t="shared" si="229"/>
        <v>43</v>
      </c>
      <c r="O14" s="96">
        <f t="shared" si="229"/>
        <v>42</v>
      </c>
      <c r="P14" s="96">
        <f t="shared" si="229"/>
        <v>41</v>
      </c>
      <c r="Q14" s="96">
        <f t="shared" si="229"/>
        <v>40</v>
      </c>
      <c r="R14" s="96">
        <f t="shared" si="229"/>
        <v>39</v>
      </c>
      <c r="S14" s="96">
        <f t="shared" si="229"/>
        <v>38</v>
      </c>
      <c r="T14" s="96">
        <f t="shared" ref="T14:AA23" si="232">ROUND(T$57*$E14,0)</f>
        <v>37</v>
      </c>
      <c r="U14" s="96">
        <f t="shared" si="232"/>
        <v>36</v>
      </c>
      <c r="V14" s="96">
        <f t="shared" si="232"/>
        <v>35</v>
      </c>
      <c r="W14" s="96">
        <f t="shared" si="232"/>
        <v>34</v>
      </c>
      <c r="X14" s="96">
        <f t="shared" si="232"/>
        <v>33</v>
      </c>
      <c r="Y14" s="96">
        <f t="shared" si="232"/>
        <v>32</v>
      </c>
      <c r="Z14" s="96">
        <f t="shared" si="232"/>
        <v>31</v>
      </c>
      <c r="AA14" s="96">
        <f t="shared" si="232"/>
        <v>30</v>
      </c>
      <c r="AB14" s="96">
        <f t="shared" si="230"/>
        <v>29</v>
      </c>
      <c r="AC14" s="96">
        <f t="shared" si="230"/>
        <v>28</v>
      </c>
      <c r="AD14" s="96">
        <f t="shared" si="230"/>
        <v>27</v>
      </c>
      <c r="AE14" s="96">
        <f t="shared" si="230"/>
        <v>26</v>
      </c>
      <c r="AF14" s="96">
        <f t="shared" si="230"/>
        <v>25</v>
      </c>
      <c r="AG14" s="96">
        <f t="shared" si="230"/>
        <v>24</v>
      </c>
      <c r="AH14" s="96">
        <f t="shared" si="230"/>
        <v>23</v>
      </c>
      <c r="AI14" s="96">
        <f t="shared" si="230"/>
        <v>22</v>
      </c>
      <c r="AJ14" s="96">
        <f t="shared" si="231"/>
        <v>21</v>
      </c>
      <c r="AK14" s="96">
        <f t="shared" si="231"/>
        <v>20</v>
      </c>
      <c r="AL14" s="96">
        <f t="shared" si="231"/>
        <v>19</v>
      </c>
      <c r="AM14" s="96">
        <f t="shared" si="231"/>
        <v>18</v>
      </c>
      <c r="AN14" s="96">
        <f t="shared" si="231"/>
        <v>17</v>
      </c>
      <c r="AO14" s="96">
        <f t="shared" si="231"/>
        <v>16</v>
      </c>
      <c r="AP14" s="96">
        <f t="shared" si="231"/>
        <v>15</v>
      </c>
      <c r="AQ14" s="96">
        <f t="shared" si="231"/>
        <v>14</v>
      </c>
      <c r="AR14" s="96">
        <f t="shared" si="231"/>
        <v>13</v>
      </c>
      <c r="AS14" s="96">
        <f t="shared" si="231"/>
        <v>12</v>
      </c>
      <c r="AT14" s="96">
        <f t="shared" si="231"/>
        <v>11</v>
      </c>
      <c r="AU14" s="96">
        <f t="shared" si="231"/>
        <v>10</v>
      </c>
      <c r="AV14" s="96">
        <f t="shared" si="231"/>
        <v>9</v>
      </c>
      <c r="AW14" s="96">
        <f t="shared" si="231"/>
        <v>8</v>
      </c>
      <c r="AX14" s="96">
        <f t="shared" si="215"/>
        <v>43</v>
      </c>
      <c r="AY14" s="96">
        <f t="shared" si="215"/>
        <v>42</v>
      </c>
      <c r="AZ14" s="96">
        <f t="shared" si="215"/>
        <v>41</v>
      </c>
      <c r="BA14" s="96">
        <f t="shared" si="215"/>
        <v>41</v>
      </c>
      <c r="BB14" s="96">
        <f t="shared" si="215"/>
        <v>40</v>
      </c>
      <c r="BC14" s="96">
        <f t="shared" si="215"/>
        <v>39</v>
      </c>
      <c r="BD14" s="96">
        <f t="shared" si="215"/>
        <v>38</v>
      </c>
      <c r="BE14" s="96">
        <f t="shared" si="215"/>
        <v>37</v>
      </c>
      <c r="BF14" s="96">
        <f t="shared" si="215"/>
        <v>36</v>
      </c>
      <c r="BG14" s="96">
        <f t="shared" si="215"/>
        <v>35</v>
      </c>
      <c r="BH14" s="96">
        <f t="shared" si="215"/>
        <v>34</v>
      </c>
      <c r="BI14" s="96">
        <f t="shared" si="215"/>
        <v>33</v>
      </c>
      <c r="BJ14" s="96">
        <f t="shared" si="215"/>
        <v>32</v>
      </c>
      <c r="BK14" s="96">
        <f t="shared" si="215"/>
        <v>32</v>
      </c>
      <c r="BL14" s="96">
        <f t="shared" si="215"/>
        <v>31</v>
      </c>
      <c r="BM14" s="96">
        <f t="shared" si="216"/>
        <v>30</v>
      </c>
      <c r="BN14" s="96">
        <f t="shared" si="216"/>
        <v>29</v>
      </c>
      <c r="BO14" s="96">
        <f t="shared" si="216"/>
        <v>28</v>
      </c>
      <c r="BP14" s="96">
        <f t="shared" si="216"/>
        <v>27</v>
      </c>
      <c r="BQ14" s="96">
        <f t="shared" si="216"/>
        <v>26</v>
      </c>
      <c r="BR14" s="96">
        <f t="shared" si="216"/>
        <v>25</v>
      </c>
      <c r="BS14" s="96">
        <f t="shared" si="216"/>
        <v>24</v>
      </c>
      <c r="BT14" s="96">
        <f t="shared" si="216"/>
        <v>23</v>
      </c>
      <c r="BU14" s="96">
        <f t="shared" si="216"/>
        <v>23</v>
      </c>
      <c r="BV14" s="96">
        <f t="shared" si="216"/>
        <v>22</v>
      </c>
      <c r="BW14" s="96">
        <f t="shared" si="216"/>
        <v>21</v>
      </c>
      <c r="BX14" s="96">
        <f t="shared" si="216"/>
        <v>20</v>
      </c>
      <c r="BY14" s="96">
        <f t="shared" si="217"/>
        <v>19</v>
      </c>
      <c r="BZ14" s="96">
        <f t="shared" si="217"/>
        <v>18</v>
      </c>
      <c r="CA14" s="96">
        <f t="shared" si="217"/>
        <v>17</v>
      </c>
      <c r="CB14" s="96">
        <f t="shared" si="217"/>
        <v>16</v>
      </c>
      <c r="CC14" s="96">
        <f t="shared" si="217"/>
        <v>15</v>
      </c>
      <c r="CD14" s="96">
        <f t="shared" si="217"/>
        <v>14</v>
      </c>
      <c r="CE14" s="96">
        <f t="shared" si="217"/>
        <v>14</v>
      </c>
      <c r="CF14" s="96">
        <f t="shared" si="217"/>
        <v>13</v>
      </c>
      <c r="CG14" s="96">
        <f t="shared" si="217"/>
        <v>12</v>
      </c>
      <c r="CH14" s="96">
        <f t="shared" si="217"/>
        <v>11</v>
      </c>
      <c r="CI14" s="96">
        <f t="shared" si="217"/>
        <v>10</v>
      </c>
      <c r="CJ14" s="96">
        <f t="shared" si="217"/>
        <v>9</v>
      </c>
      <c r="CK14" s="96">
        <f t="shared" si="217"/>
        <v>8</v>
      </c>
      <c r="CL14" s="96">
        <f t="shared" si="217"/>
        <v>7</v>
      </c>
      <c r="CM14" s="96">
        <f t="shared" si="217"/>
        <v>35</v>
      </c>
      <c r="CN14" s="96">
        <f t="shared" si="217"/>
        <v>34</v>
      </c>
      <c r="CO14" s="96">
        <f t="shared" si="218"/>
        <v>33</v>
      </c>
      <c r="CP14" s="96">
        <f t="shared" si="218"/>
        <v>32</v>
      </c>
      <c r="CQ14" s="96">
        <f t="shared" si="218"/>
        <v>32</v>
      </c>
      <c r="CR14" s="96">
        <f t="shared" si="218"/>
        <v>31</v>
      </c>
      <c r="CS14" s="96">
        <f t="shared" si="218"/>
        <v>30</v>
      </c>
      <c r="CT14" s="96">
        <f t="shared" si="218"/>
        <v>30</v>
      </c>
      <c r="CU14" s="96">
        <f t="shared" si="218"/>
        <v>29</v>
      </c>
      <c r="CV14" s="96">
        <f t="shared" si="218"/>
        <v>28</v>
      </c>
      <c r="CW14" s="96">
        <f t="shared" si="218"/>
        <v>27</v>
      </c>
      <c r="CX14" s="96">
        <f t="shared" si="218"/>
        <v>27</v>
      </c>
      <c r="CY14" s="96">
        <f t="shared" si="218"/>
        <v>26</v>
      </c>
      <c r="CZ14" s="96">
        <f t="shared" si="218"/>
        <v>25</v>
      </c>
      <c r="DA14" s="96">
        <f t="shared" si="218"/>
        <v>24</v>
      </c>
      <c r="DB14" s="96">
        <f t="shared" si="218"/>
        <v>24</v>
      </c>
      <c r="DC14" s="96">
        <f t="shared" si="218"/>
        <v>23</v>
      </c>
      <c r="DD14" s="96">
        <f t="shared" si="219"/>
        <v>19</v>
      </c>
      <c r="DE14" s="96">
        <f t="shared" si="219"/>
        <v>18</v>
      </c>
      <c r="DF14" s="96">
        <f t="shared" si="219"/>
        <v>17</v>
      </c>
      <c r="DG14" s="96">
        <f t="shared" si="219"/>
        <v>17</v>
      </c>
      <c r="DH14" s="96">
        <f t="shared" si="219"/>
        <v>16</v>
      </c>
      <c r="DI14" s="96">
        <f t="shared" si="219"/>
        <v>16</v>
      </c>
      <c r="DJ14" s="96">
        <f t="shared" si="219"/>
        <v>15</v>
      </c>
      <c r="DK14" s="96">
        <f t="shared" si="219"/>
        <v>14</v>
      </c>
      <c r="DL14" s="96">
        <f t="shared" si="219"/>
        <v>14</v>
      </c>
      <c r="DM14" s="96">
        <f t="shared" si="219"/>
        <v>13</v>
      </c>
      <c r="DN14" s="96">
        <f t="shared" ref="DN14:DS16" si="233">ROUND(DN$57*$E14,0)</f>
        <v>13</v>
      </c>
      <c r="DO14" s="96">
        <f t="shared" si="233"/>
        <v>12</v>
      </c>
      <c r="DP14" s="96">
        <f t="shared" si="233"/>
        <v>11</v>
      </c>
      <c r="DQ14" s="96">
        <f t="shared" si="233"/>
        <v>11</v>
      </c>
      <c r="DR14" s="96">
        <f t="shared" si="233"/>
        <v>10</v>
      </c>
      <c r="DS14" s="96">
        <f t="shared" si="233"/>
        <v>10</v>
      </c>
      <c r="DT14" s="96">
        <f t="shared" si="220"/>
        <v>7</v>
      </c>
      <c r="DU14" s="96">
        <f t="shared" si="220"/>
        <v>7</v>
      </c>
      <c r="DV14" s="96">
        <f t="shared" si="220"/>
        <v>6</v>
      </c>
      <c r="DW14" s="96">
        <f t="shared" si="220"/>
        <v>6</v>
      </c>
      <c r="DX14" s="96">
        <f t="shared" si="220"/>
        <v>5</v>
      </c>
      <c r="DY14" s="96">
        <f t="shared" si="220"/>
        <v>5</v>
      </c>
      <c r="DZ14" s="96">
        <f t="shared" si="220"/>
        <v>4</v>
      </c>
      <c r="EA14" s="96">
        <f t="shared" si="220"/>
        <v>4</v>
      </c>
      <c r="EB14" s="96">
        <f t="shared" si="220"/>
        <v>15</v>
      </c>
      <c r="EC14" s="96">
        <f t="shared" si="220"/>
        <v>15</v>
      </c>
      <c r="ED14" s="96">
        <f t="shared" si="221"/>
        <v>15</v>
      </c>
      <c r="EE14" s="96">
        <f t="shared" si="221"/>
        <v>14</v>
      </c>
      <c r="EF14" s="96">
        <f t="shared" si="221"/>
        <v>14</v>
      </c>
      <c r="EG14" s="96">
        <f t="shared" si="221"/>
        <v>14</v>
      </c>
      <c r="EH14" s="96">
        <f t="shared" si="221"/>
        <v>13</v>
      </c>
      <c r="EI14" s="96">
        <f t="shared" si="221"/>
        <v>13</v>
      </c>
      <c r="EJ14" s="96">
        <f t="shared" si="221"/>
        <v>13</v>
      </c>
      <c r="EK14" s="96">
        <f t="shared" si="221"/>
        <v>12</v>
      </c>
      <c r="EL14" s="96">
        <f t="shared" si="221"/>
        <v>12</v>
      </c>
      <c r="EM14" s="96">
        <f t="shared" si="221"/>
        <v>12</v>
      </c>
      <c r="EN14" s="96">
        <f t="shared" si="222"/>
        <v>12</v>
      </c>
      <c r="EO14" s="96">
        <f t="shared" si="222"/>
        <v>11</v>
      </c>
      <c r="EP14" s="96">
        <f t="shared" si="222"/>
        <v>11</v>
      </c>
      <c r="EQ14" s="96">
        <f t="shared" si="222"/>
        <v>11</v>
      </c>
      <c r="ER14" s="96">
        <f t="shared" si="222"/>
        <v>10</v>
      </c>
      <c r="ES14" s="96">
        <f t="shared" si="222"/>
        <v>9</v>
      </c>
      <c r="ET14" s="96">
        <f t="shared" si="222"/>
        <v>8</v>
      </c>
      <c r="EU14" s="96">
        <f t="shared" si="222"/>
        <v>8</v>
      </c>
      <c r="EV14" s="96">
        <f t="shared" si="222"/>
        <v>8</v>
      </c>
      <c r="EW14" s="96">
        <f t="shared" si="222"/>
        <v>8</v>
      </c>
      <c r="EX14" s="96">
        <f t="shared" si="223"/>
        <v>7</v>
      </c>
      <c r="EY14" s="96">
        <f t="shared" si="223"/>
        <v>7</v>
      </c>
      <c r="EZ14" s="96">
        <f t="shared" si="223"/>
        <v>7</v>
      </c>
      <c r="FA14" s="96">
        <f t="shared" si="223"/>
        <v>6</v>
      </c>
      <c r="FB14" s="96">
        <f t="shared" si="223"/>
        <v>6</v>
      </c>
      <c r="FC14" s="96">
        <f t="shared" si="223"/>
        <v>6</v>
      </c>
      <c r="FD14" s="96">
        <f t="shared" si="223"/>
        <v>6</v>
      </c>
      <c r="FE14" s="96">
        <f t="shared" si="223"/>
        <v>5</v>
      </c>
      <c r="FF14" s="96">
        <f t="shared" si="223"/>
        <v>5</v>
      </c>
      <c r="FG14" s="96">
        <f t="shared" si="223"/>
        <v>5</v>
      </c>
      <c r="FH14" s="96">
        <f t="shared" si="224"/>
        <v>4</v>
      </c>
      <c r="FI14" s="96">
        <f t="shared" si="224"/>
        <v>3</v>
      </c>
      <c r="FJ14" s="96">
        <f t="shared" si="224"/>
        <v>3</v>
      </c>
      <c r="FK14" s="96">
        <f t="shared" si="224"/>
        <v>3</v>
      </c>
      <c r="FL14" s="96">
        <f t="shared" si="224"/>
        <v>2</v>
      </c>
      <c r="FM14" s="96">
        <f t="shared" si="224"/>
        <v>2</v>
      </c>
      <c r="FN14" s="96">
        <f t="shared" si="224"/>
        <v>2</v>
      </c>
      <c r="FO14" s="96">
        <f t="shared" si="224"/>
        <v>2</v>
      </c>
      <c r="FP14" s="96">
        <f t="shared" si="224"/>
        <v>2</v>
      </c>
      <c r="FQ14" s="96">
        <f t="shared" si="225"/>
        <v>8</v>
      </c>
      <c r="FR14" s="96">
        <f t="shared" si="225"/>
        <v>8</v>
      </c>
      <c r="FS14" s="96">
        <f t="shared" si="225"/>
        <v>7</v>
      </c>
      <c r="FT14" s="96">
        <f t="shared" si="225"/>
        <v>7</v>
      </c>
      <c r="FU14" s="96">
        <f t="shared" si="225"/>
        <v>7</v>
      </c>
      <c r="FV14" s="96">
        <f t="shared" si="225"/>
        <v>7</v>
      </c>
      <c r="FW14" s="96">
        <f t="shared" si="225"/>
        <v>7</v>
      </c>
      <c r="FX14" s="96">
        <f t="shared" si="225"/>
        <v>7</v>
      </c>
      <c r="FY14" s="96">
        <f t="shared" si="225"/>
        <v>6</v>
      </c>
      <c r="FZ14" s="96">
        <f t="shared" si="225"/>
        <v>6</v>
      </c>
      <c r="GA14" s="96">
        <f t="shared" si="225"/>
        <v>6</v>
      </c>
      <c r="GB14" s="96">
        <f t="shared" si="225"/>
        <v>6</v>
      </c>
      <c r="GC14" s="96">
        <f t="shared" si="225"/>
        <v>6</v>
      </c>
      <c r="GD14" s="96">
        <f t="shared" si="225"/>
        <v>6</v>
      </c>
      <c r="GE14" s="96">
        <f t="shared" ref="FR14:HD16" si="234">ROUND(GE$57*$E14,0)</f>
        <v>5</v>
      </c>
      <c r="GF14" s="96">
        <f t="shared" si="234"/>
        <v>5</v>
      </c>
      <c r="GG14" s="96">
        <f t="shared" si="234"/>
        <v>5</v>
      </c>
      <c r="GH14" s="96">
        <f t="shared" si="234"/>
        <v>4</v>
      </c>
      <c r="GI14" s="96">
        <f t="shared" si="234"/>
        <v>4</v>
      </c>
      <c r="GJ14" s="96">
        <f t="shared" si="234"/>
        <v>4</v>
      </c>
      <c r="GK14" s="96">
        <f t="shared" si="234"/>
        <v>4</v>
      </c>
      <c r="GL14" s="96">
        <f t="shared" si="234"/>
        <v>4</v>
      </c>
      <c r="GM14" s="96">
        <f t="shared" si="234"/>
        <v>3</v>
      </c>
      <c r="GN14" s="96">
        <f t="shared" si="234"/>
        <v>3</v>
      </c>
      <c r="GO14" s="96">
        <f t="shared" si="234"/>
        <v>3</v>
      </c>
      <c r="GP14" s="96">
        <f t="shared" si="234"/>
        <v>3</v>
      </c>
      <c r="GQ14" s="96">
        <f t="shared" si="234"/>
        <v>3</v>
      </c>
      <c r="GR14" s="96">
        <f t="shared" si="234"/>
        <v>3</v>
      </c>
      <c r="GS14" s="96">
        <f t="shared" si="234"/>
        <v>3</v>
      </c>
      <c r="GT14" s="96">
        <f t="shared" si="234"/>
        <v>3</v>
      </c>
      <c r="GU14" s="96">
        <f t="shared" si="234"/>
        <v>2</v>
      </c>
      <c r="GV14" s="96">
        <f t="shared" si="234"/>
        <v>2</v>
      </c>
      <c r="GW14" s="96">
        <f t="shared" si="234"/>
        <v>2</v>
      </c>
      <c r="GX14" s="96">
        <f t="shared" si="234"/>
        <v>1</v>
      </c>
      <c r="GY14" s="96">
        <f t="shared" si="234"/>
        <v>1</v>
      </c>
      <c r="GZ14" s="96">
        <f t="shared" si="234"/>
        <v>1</v>
      </c>
      <c r="HA14" s="96">
        <f t="shared" si="234"/>
        <v>1</v>
      </c>
      <c r="HB14" s="96">
        <f t="shared" si="234"/>
        <v>1</v>
      </c>
      <c r="HC14" s="96">
        <f t="shared" si="234"/>
        <v>1</v>
      </c>
      <c r="HD14" s="96">
        <f t="shared" si="234"/>
        <v>1</v>
      </c>
      <c r="HE14" s="96">
        <f t="shared" si="225"/>
        <v>1</v>
      </c>
    </row>
    <row r="15" spans="1:215" x14ac:dyDescent="0.25">
      <c r="A15" s="91">
        <v>7</v>
      </c>
      <c r="B15" s="91">
        <v>0.4</v>
      </c>
      <c r="C15" s="10">
        <f t="shared" si="227"/>
        <v>9.9999999999999978E-2</v>
      </c>
      <c r="D15" s="100">
        <v>7</v>
      </c>
      <c r="E15" s="93">
        <v>0.15</v>
      </c>
      <c r="F15" s="97">
        <f t="shared" si="228"/>
        <v>5.0000000000000017E-2</v>
      </c>
      <c r="H15" s="98">
        <v>7</v>
      </c>
      <c r="I15" s="96">
        <f t="shared" si="229"/>
        <v>36</v>
      </c>
      <c r="J15" s="96">
        <f t="shared" si="229"/>
        <v>35</v>
      </c>
      <c r="K15" s="96">
        <f t="shared" si="229"/>
        <v>35</v>
      </c>
      <c r="L15" s="96">
        <f t="shared" si="229"/>
        <v>34</v>
      </c>
      <c r="M15" s="96">
        <f t="shared" si="229"/>
        <v>33</v>
      </c>
      <c r="N15" s="96">
        <f t="shared" si="229"/>
        <v>32</v>
      </c>
      <c r="O15" s="96">
        <f t="shared" si="229"/>
        <v>32</v>
      </c>
      <c r="P15" s="96">
        <f t="shared" si="229"/>
        <v>31</v>
      </c>
      <c r="Q15" s="96">
        <f t="shared" si="229"/>
        <v>30</v>
      </c>
      <c r="R15" s="96">
        <f t="shared" si="229"/>
        <v>29</v>
      </c>
      <c r="S15" s="96">
        <f t="shared" si="229"/>
        <v>29</v>
      </c>
      <c r="T15" s="96">
        <f t="shared" si="232"/>
        <v>28</v>
      </c>
      <c r="U15" s="96">
        <f t="shared" si="232"/>
        <v>27</v>
      </c>
      <c r="V15" s="96">
        <f t="shared" si="232"/>
        <v>26</v>
      </c>
      <c r="W15" s="96">
        <f t="shared" si="232"/>
        <v>26</v>
      </c>
      <c r="X15" s="96">
        <f t="shared" si="232"/>
        <v>25</v>
      </c>
      <c r="Y15" s="96">
        <f t="shared" si="232"/>
        <v>24</v>
      </c>
      <c r="Z15" s="96">
        <f t="shared" si="232"/>
        <v>23</v>
      </c>
      <c r="AA15" s="96">
        <f t="shared" si="232"/>
        <v>23</v>
      </c>
      <c r="AB15" s="96">
        <f t="shared" si="230"/>
        <v>22</v>
      </c>
      <c r="AC15" s="96">
        <f t="shared" si="230"/>
        <v>21</v>
      </c>
      <c r="AD15" s="96">
        <f t="shared" si="230"/>
        <v>20</v>
      </c>
      <c r="AE15" s="96">
        <f t="shared" si="230"/>
        <v>20</v>
      </c>
      <c r="AF15" s="96">
        <f t="shared" si="230"/>
        <v>19</v>
      </c>
      <c r="AG15" s="96">
        <f t="shared" si="230"/>
        <v>18</v>
      </c>
      <c r="AH15" s="96">
        <f t="shared" si="230"/>
        <v>17</v>
      </c>
      <c r="AI15" s="96">
        <f t="shared" si="230"/>
        <v>17</v>
      </c>
      <c r="AJ15" s="96">
        <f t="shared" si="231"/>
        <v>16</v>
      </c>
      <c r="AK15" s="96">
        <f t="shared" si="231"/>
        <v>15</v>
      </c>
      <c r="AL15" s="96">
        <f t="shared" si="231"/>
        <v>14</v>
      </c>
      <c r="AM15" s="96">
        <f t="shared" si="231"/>
        <v>14</v>
      </c>
      <c r="AN15" s="96">
        <f t="shared" si="231"/>
        <v>13</v>
      </c>
      <c r="AO15" s="96">
        <f t="shared" si="231"/>
        <v>12</v>
      </c>
      <c r="AP15" s="96">
        <f t="shared" si="231"/>
        <v>11</v>
      </c>
      <c r="AQ15" s="96">
        <f t="shared" si="231"/>
        <v>11</v>
      </c>
      <c r="AR15" s="96">
        <f t="shared" si="231"/>
        <v>10</v>
      </c>
      <c r="AS15" s="96">
        <f t="shared" si="231"/>
        <v>9</v>
      </c>
      <c r="AT15" s="96">
        <f t="shared" si="231"/>
        <v>8</v>
      </c>
      <c r="AU15" s="96">
        <f t="shared" si="231"/>
        <v>8</v>
      </c>
      <c r="AV15" s="96">
        <f t="shared" si="231"/>
        <v>7</v>
      </c>
      <c r="AW15" s="96">
        <f t="shared" si="231"/>
        <v>6</v>
      </c>
      <c r="AX15" s="96">
        <f t="shared" si="215"/>
        <v>32</v>
      </c>
      <c r="AY15" s="96">
        <f t="shared" si="215"/>
        <v>32</v>
      </c>
      <c r="AZ15" s="96">
        <f t="shared" si="215"/>
        <v>31</v>
      </c>
      <c r="BA15" s="96">
        <f t="shared" si="215"/>
        <v>30</v>
      </c>
      <c r="BB15" s="96">
        <f t="shared" si="215"/>
        <v>30</v>
      </c>
      <c r="BC15" s="96">
        <f t="shared" si="215"/>
        <v>29</v>
      </c>
      <c r="BD15" s="96">
        <f t="shared" si="215"/>
        <v>28</v>
      </c>
      <c r="BE15" s="96">
        <f t="shared" si="215"/>
        <v>28</v>
      </c>
      <c r="BF15" s="96">
        <f t="shared" si="215"/>
        <v>27</v>
      </c>
      <c r="BG15" s="96">
        <f t="shared" si="215"/>
        <v>26</v>
      </c>
      <c r="BH15" s="96">
        <f t="shared" si="215"/>
        <v>26</v>
      </c>
      <c r="BI15" s="96">
        <f t="shared" si="215"/>
        <v>25</v>
      </c>
      <c r="BJ15" s="96">
        <f t="shared" si="215"/>
        <v>24</v>
      </c>
      <c r="BK15" s="96">
        <f t="shared" si="215"/>
        <v>24</v>
      </c>
      <c r="BL15" s="96">
        <f t="shared" si="215"/>
        <v>23</v>
      </c>
      <c r="BM15" s="96">
        <f t="shared" si="216"/>
        <v>22</v>
      </c>
      <c r="BN15" s="96">
        <f t="shared" si="216"/>
        <v>22</v>
      </c>
      <c r="BO15" s="96">
        <f t="shared" si="216"/>
        <v>21</v>
      </c>
      <c r="BP15" s="96">
        <f t="shared" si="216"/>
        <v>20</v>
      </c>
      <c r="BQ15" s="96">
        <f t="shared" si="216"/>
        <v>20</v>
      </c>
      <c r="BR15" s="96">
        <f t="shared" si="216"/>
        <v>19</v>
      </c>
      <c r="BS15" s="96">
        <f t="shared" si="216"/>
        <v>18</v>
      </c>
      <c r="BT15" s="96">
        <f t="shared" si="216"/>
        <v>18</v>
      </c>
      <c r="BU15" s="96">
        <f t="shared" si="216"/>
        <v>17</v>
      </c>
      <c r="BV15" s="96">
        <f t="shared" si="216"/>
        <v>16</v>
      </c>
      <c r="BW15" s="96">
        <f t="shared" si="216"/>
        <v>16</v>
      </c>
      <c r="BX15" s="96">
        <f t="shared" si="216"/>
        <v>15</v>
      </c>
      <c r="BY15" s="96">
        <f t="shared" si="217"/>
        <v>14</v>
      </c>
      <c r="BZ15" s="96">
        <f t="shared" si="217"/>
        <v>14</v>
      </c>
      <c r="CA15" s="96">
        <f t="shared" si="217"/>
        <v>13</v>
      </c>
      <c r="CB15" s="96">
        <f t="shared" si="217"/>
        <v>12</v>
      </c>
      <c r="CC15" s="96">
        <f t="shared" si="217"/>
        <v>12</v>
      </c>
      <c r="CD15" s="96">
        <f t="shared" si="217"/>
        <v>11</v>
      </c>
      <c r="CE15" s="96">
        <f t="shared" si="217"/>
        <v>10</v>
      </c>
      <c r="CF15" s="96">
        <f t="shared" si="217"/>
        <v>9</v>
      </c>
      <c r="CG15" s="96">
        <f t="shared" si="217"/>
        <v>9</v>
      </c>
      <c r="CH15" s="96">
        <f t="shared" si="217"/>
        <v>8</v>
      </c>
      <c r="CI15" s="96">
        <f t="shared" si="217"/>
        <v>8</v>
      </c>
      <c r="CJ15" s="96">
        <f t="shared" si="217"/>
        <v>7</v>
      </c>
      <c r="CK15" s="96">
        <f t="shared" si="217"/>
        <v>6</v>
      </c>
      <c r="CL15" s="96">
        <f t="shared" si="217"/>
        <v>5</v>
      </c>
      <c r="CM15" s="96">
        <f t="shared" si="217"/>
        <v>26</v>
      </c>
      <c r="CN15" s="96">
        <f t="shared" si="217"/>
        <v>25</v>
      </c>
      <c r="CO15" s="96">
        <f t="shared" si="218"/>
        <v>25</v>
      </c>
      <c r="CP15" s="96">
        <f t="shared" si="218"/>
        <v>24</v>
      </c>
      <c r="CQ15" s="96">
        <f t="shared" si="218"/>
        <v>24</v>
      </c>
      <c r="CR15" s="96">
        <f t="shared" si="218"/>
        <v>23</v>
      </c>
      <c r="CS15" s="96">
        <f t="shared" si="218"/>
        <v>23</v>
      </c>
      <c r="CT15" s="96">
        <f t="shared" si="218"/>
        <v>22</v>
      </c>
      <c r="CU15" s="96">
        <f t="shared" si="218"/>
        <v>22</v>
      </c>
      <c r="CV15" s="96">
        <f t="shared" si="218"/>
        <v>21</v>
      </c>
      <c r="CW15" s="96">
        <f t="shared" si="218"/>
        <v>21</v>
      </c>
      <c r="CX15" s="96">
        <f t="shared" si="218"/>
        <v>20</v>
      </c>
      <c r="CY15" s="96">
        <f t="shared" si="218"/>
        <v>20</v>
      </c>
      <c r="CZ15" s="96">
        <f t="shared" si="218"/>
        <v>19</v>
      </c>
      <c r="DA15" s="96">
        <f t="shared" si="218"/>
        <v>18</v>
      </c>
      <c r="DB15" s="96">
        <f t="shared" si="218"/>
        <v>18</v>
      </c>
      <c r="DC15" s="96">
        <f t="shared" si="218"/>
        <v>17</v>
      </c>
      <c r="DD15" s="96">
        <f t="shared" si="219"/>
        <v>14</v>
      </c>
      <c r="DE15" s="96">
        <f t="shared" si="219"/>
        <v>14</v>
      </c>
      <c r="DF15" s="96">
        <f t="shared" si="219"/>
        <v>13</v>
      </c>
      <c r="DG15" s="96">
        <f t="shared" si="219"/>
        <v>13</v>
      </c>
      <c r="DH15" s="96">
        <f t="shared" si="219"/>
        <v>12</v>
      </c>
      <c r="DI15" s="96">
        <f t="shared" si="219"/>
        <v>12</v>
      </c>
      <c r="DJ15" s="96">
        <f t="shared" si="219"/>
        <v>11</v>
      </c>
      <c r="DK15" s="96">
        <f t="shared" si="219"/>
        <v>11</v>
      </c>
      <c r="DL15" s="96">
        <f t="shared" si="219"/>
        <v>10</v>
      </c>
      <c r="DM15" s="96">
        <f t="shared" si="219"/>
        <v>10</v>
      </c>
      <c r="DN15" s="96">
        <f t="shared" si="233"/>
        <v>9</v>
      </c>
      <c r="DO15" s="96">
        <f t="shared" si="233"/>
        <v>9</v>
      </c>
      <c r="DP15" s="96">
        <f t="shared" si="233"/>
        <v>9</v>
      </c>
      <c r="DQ15" s="96">
        <f t="shared" si="233"/>
        <v>8</v>
      </c>
      <c r="DR15" s="96">
        <f t="shared" si="233"/>
        <v>8</v>
      </c>
      <c r="DS15" s="96">
        <f t="shared" si="233"/>
        <v>7</v>
      </c>
      <c r="DT15" s="96">
        <f t="shared" si="220"/>
        <v>5</v>
      </c>
      <c r="DU15" s="96">
        <f t="shared" si="220"/>
        <v>5</v>
      </c>
      <c r="DV15" s="96">
        <f t="shared" si="220"/>
        <v>5</v>
      </c>
      <c r="DW15" s="96">
        <f t="shared" si="220"/>
        <v>4</v>
      </c>
      <c r="DX15" s="96">
        <f t="shared" si="220"/>
        <v>4</v>
      </c>
      <c r="DY15" s="96">
        <f t="shared" si="220"/>
        <v>4</v>
      </c>
      <c r="DZ15" s="96">
        <f t="shared" si="220"/>
        <v>3</v>
      </c>
      <c r="EA15" s="96">
        <f t="shared" si="220"/>
        <v>3</v>
      </c>
      <c r="EB15" s="96">
        <f t="shared" si="220"/>
        <v>12</v>
      </c>
      <c r="EC15" s="96">
        <f t="shared" si="220"/>
        <v>11</v>
      </c>
      <c r="ED15" s="96">
        <f t="shared" si="221"/>
        <v>11</v>
      </c>
      <c r="EE15" s="96">
        <f t="shared" si="221"/>
        <v>11</v>
      </c>
      <c r="EF15" s="96">
        <f t="shared" si="221"/>
        <v>11</v>
      </c>
      <c r="EG15" s="96">
        <f t="shared" si="221"/>
        <v>10</v>
      </c>
      <c r="EH15" s="96">
        <f t="shared" si="221"/>
        <v>10</v>
      </c>
      <c r="EI15" s="96">
        <f t="shared" si="221"/>
        <v>10</v>
      </c>
      <c r="EJ15" s="96">
        <f t="shared" si="221"/>
        <v>10</v>
      </c>
      <c r="EK15" s="96">
        <f t="shared" si="221"/>
        <v>9</v>
      </c>
      <c r="EL15" s="96">
        <f t="shared" si="221"/>
        <v>9</v>
      </c>
      <c r="EM15" s="96">
        <f t="shared" si="221"/>
        <v>9</v>
      </c>
      <c r="EN15" s="96">
        <f t="shared" si="222"/>
        <v>9</v>
      </c>
      <c r="EO15" s="96">
        <f t="shared" si="222"/>
        <v>8</v>
      </c>
      <c r="EP15" s="96">
        <f t="shared" si="222"/>
        <v>8</v>
      </c>
      <c r="EQ15" s="96">
        <f t="shared" si="222"/>
        <v>8</v>
      </c>
      <c r="ER15" s="96">
        <f t="shared" si="222"/>
        <v>8</v>
      </c>
      <c r="ES15" s="96">
        <f t="shared" si="222"/>
        <v>6</v>
      </c>
      <c r="ET15" s="96">
        <f t="shared" si="222"/>
        <v>6</v>
      </c>
      <c r="EU15" s="96">
        <f t="shared" si="222"/>
        <v>6</v>
      </c>
      <c r="EV15" s="96">
        <f t="shared" si="222"/>
        <v>6</v>
      </c>
      <c r="EW15" s="96">
        <f t="shared" si="222"/>
        <v>6</v>
      </c>
      <c r="EX15" s="96">
        <f t="shared" si="223"/>
        <v>5</v>
      </c>
      <c r="EY15" s="96">
        <f t="shared" si="223"/>
        <v>5</v>
      </c>
      <c r="EZ15" s="96">
        <f t="shared" si="223"/>
        <v>5</v>
      </c>
      <c r="FA15" s="96">
        <f t="shared" si="223"/>
        <v>5</v>
      </c>
      <c r="FB15" s="96">
        <f t="shared" si="223"/>
        <v>5</v>
      </c>
      <c r="FC15" s="96">
        <f t="shared" si="223"/>
        <v>4</v>
      </c>
      <c r="FD15" s="96">
        <f t="shared" si="223"/>
        <v>4</v>
      </c>
      <c r="FE15" s="96">
        <f t="shared" si="223"/>
        <v>4</v>
      </c>
      <c r="FF15" s="96">
        <f t="shared" si="223"/>
        <v>4</v>
      </c>
      <c r="FG15" s="96">
        <f t="shared" si="223"/>
        <v>4</v>
      </c>
      <c r="FH15" s="96">
        <f t="shared" si="224"/>
        <v>3</v>
      </c>
      <c r="FI15" s="96">
        <f t="shared" si="224"/>
        <v>2</v>
      </c>
      <c r="FJ15" s="96">
        <f t="shared" si="224"/>
        <v>2</v>
      </c>
      <c r="FK15" s="96">
        <f t="shared" si="224"/>
        <v>2</v>
      </c>
      <c r="FL15" s="96">
        <f t="shared" si="224"/>
        <v>2</v>
      </c>
      <c r="FM15" s="96">
        <f t="shared" si="224"/>
        <v>2</v>
      </c>
      <c r="FN15" s="96">
        <f t="shared" si="224"/>
        <v>2</v>
      </c>
      <c r="FO15" s="96">
        <f t="shared" si="224"/>
        <v>1</v>
      </c>
      <c r="FP15" s="96">
        <f t="shared" si="224"/>
        <v>1</v>
      </c>
      <c r="FQ15" s="96">
        <f t="shared" si="225"/>
        <v>6</v>
      </c>
      <c r="FR15" s="96">
        <f t="shared" si="234"/>
        <v>6</v>
      </c>
      <c r="FS15" s="96">
        <f t="shared" si="234"/>
        <v>6</v>
      </c>
      <c r="FT15" s="96">
        <f t="shared" si="234"/>
        <v>5</v>
      </c>
      <c r="FU15" s="96">
        <f t="shared" si="234"/>
        <v>5</v>
      </c>
      <c r="FV15" s="96">
        <f t="shared" si="234"/>
        <v>5</v>
      </c>
      <c r="FW15" s="96">
        <f t="shared" si="234"/>
        <v>5</v>
      </c>
      <c r="FX15" s="96">
        <f t="shared" si="234"/>
        <v>5</v>
      </c>
      <c r="FY15" s="96">
        <f t="shared" si="234"/>
        <v>5</v>
      </c>
      <c r="FZ15" s="96">
        <f t="shared" si="234"/>
        <v>5</v>
      </c>
      <c r="GA15" s="96">
        <f t="shared" si="234"/>
        <v>5</v>
      </c>
      <c r="GB15" s="96">
        <f t="shared" si="234"/>
        <v>5</v>
      </c>
      <c r="GC15" s="96">
        <f t="shared" si="234"/>
        <v>4</v>
      </c>
      <c r="GD15" s="96">
        <f t="shared" si="234"/>
        <v>4</v>
      </c>
      <c r="GE15" s="96">
        <f t="shared" si="234"/>
        <v>4</v>
      </c>
      <c r="GF15" s="96">
        <f t="shared" si="234"/>
        <v>4</v>
      </c>
      <c r="GG15" s="96">
        <f t="shared" si="234"/>
        <v>4</v>
      </c>
      <c r="GH15" s="96">
        <f t="shared" si="234"/>
        <v>3</v>
      </c>
      <c r="GI15" s="96">
        <f t="shared" si="234"/>
        <v>3</v>
      </c>
      <c r="GJ15" s="96">
        <f t="shared" si="234"/>
        <v>3</v>
      </c>
      <c r="GK15" s="96">
        <f t="shared" si="234"/>
        <v>3</v>
      </c>
      <c r="GL15" s="96">
        <f t="shared" si="234"/>
        <v>3</v>
      </c>
      <c r="GM15" s="96">
        <f t="shared" si="234"/>
        <v>3</v>
      </c>
      <c r="GN15" s="96">
        <f t="shared" si="234"/>
        <v>3</v>
      </c>
      <c r="GO15" s="96">
        <f t="shared" si="234"/>
        <v>2</v>
      </c>
      <c r="GP15" s="96">
        <f t="shared" si="234"/>
        <v>2</v>
      </c>
      <c r="GQ15" s="96">
        <f t="shared" si="234"/>
        <v>2</v>
      </c>
      <c r="GR15" s="96">
        <f t="shared" si="234"/>
        <v>2</v>
      </c>
      <c r="GS15" s="96">
        <f t="shared" si="234"/>
        <v>2</v>
      </c>
      <c r="GT15" s="96">
        <f t="shared" si="234"/>
        <v>2</v>
      </c>
      <c r="GU15" s="96">
        <f t="shared" si="234"/>
        <v>2</v>
      </c>
      <c r="GV15" s="96">
        <f t="shared" si="234"/>
        <v>2</v>
      </c>
      <c r="GW15" s="96">
        <f t="shared" si="234"/>
        <v>2</v>
      </c>
      <c r="GX15" s="96">
        <f t="shared" si="234"/>
        <v>1</v>
      </c>
      <c r="GY15" s="96">
        <f t="shared" si="234"/>
        <v>1</v>
      </c>
      <c r="GZ15" s="96">
        <f t="shared" si="234"/>
        <v>1</v>
      </c>
      <c r="HA15" s="96">
        <f t="shared" si="234"/>
        <v>1</v>
      </c>
      <c r="HB15" s="96">
        <f t="shared" si="234"/>
        <v>1</v>
      </c>
      <c r="HC15" s="96">
        <f t="shared" si="234"/>
        <v>1</v>
      </c>
      <c r="HD15" s="96">
        <f t="shared" si="234"/>
        <v>1</v>
      </c>
      <c r="HE15" s="96"/>
    </row>
    <row r="16" spans="1:215" x14ac:dyDescent="0.25">
      <c r="A16" s="91">
        <v>8</v>
      </c>
      <c r="B16" s="91">
        <v>0.3</v>
      </c>
      <c r="C16" s="10">
        <f t="shared" si="227"/>
        <v>0.10000000000000003</v>
      </c>
      <c r="D16" s="100">
        <v>8</v>
      </c>
      <c r="E16" s="93">
        <v>0.15</v>
      </c>
      <c r="F16" s="97">
        <f t="shared" si="228"/>
        <v>0</v>
      </c>
      <c r="H16" s="98">
        <v>8</v>
      </c>
      <c r="I16" s="96">
        <f t="shared" si="229"/>
        <v>36</v>
      </c>
      <c r="J16" s="96">
        <f t="shared" si="229"/>
        <v>35</v>
      </c>
      <c r="K16" s="96">
        <f t="shared" si="229"/>
        <v>35</v>
      </c>
      <c r="L16" s="96">
        <f t="shared" si="229"/>
        <v>34</v>
      </c>
      <c r="M16" s="96">
        <f t="shared" si="229"/>
        <v>33</v>
      </c>
      <c r="N16" s="96">
        <f t="shared" si="229"/>
        <v>32</v>
      </c>
      <c r="O16" s="96">
        <f t="shared" si="229"/>
        <v>32</v>
      </c>
      <c r="P16" s="96">
        <f t="shared" si="229"/>
        <v>31</v>
      </c>
      <c r="Q16" s="96">
        <f t="shared" si="229"/>
        <v>30</v>
      </c>
      <c r="R16" s="96">
        <f t="shared" si="229"/>
        <v>29</v>
      </c>
      <c r="S16" s="96">
        <f t="shared" si="229"/>
        <v>29</v>
      </c>
      <c r="T16" s="96">
        <f t="shared" si="232"/>
        <v>28</v>
      </c>
      <c r="U16" s="96">
        <f t="shared" si="232"/>
        <v>27</v>
      </c>
      <c r="V16" s="96">
        <f t="shared" si="232"/>
        <v>26</v>
      </c>
      <c r="W16" s="96">
        <f t="shared" si="232"/>
        <v>26</v>
      </c>
      <c r="X16" s="96">
        <f t="shared" si="232"/>
        <v>25</v>
      </c>
      <c r="Y16" s="96">
        <f t="shared" si="232"/>
        <v>24</v>
      </c>
      <c r="Z16" s="96">
        <f t="shared" si="232"/>
        <v>23</v>
      </c>
      <c r="AA16" s="96">
        <f t="shared" si="232"/>
        <v>23</v>
      </c>
      <c r="AB16" s="96">
        <f t="shared" si="230"/>
        <v>22</v>
      </c>
      <c r="AC16" s="96">
        <f t="shared" si="230"/>
        <v>21</v>
      </c>
      <c r="AD16" s="96">
        <f t="shared" si="230"/>
        <v>20</v>
      </c>
      <c r="AE16" s="96">
        <f t="shared" si="230"/>
        <v>20</v>
      </c>
      <c r="AF16" s="96">
        <f t="shared" si="230"/>
        <v>19</v>
      </c>
      <c r="AG16" s="96">
        <f t="shared" si="230"/>
        <v>18</v>
      </c>
      <c r="AH16" s="96">
        <f t="shared" si="230"/>
        <v>17</v>
      </c>
      <c r="AI16" s="96">
        <f t="shared" si="230"/>
        <v>17</v>
      </c>
      <c r="AJ16" s="96">
        <f t="shared" si="231"/>
        <v>16</v>
      </c>
      <c r="AK16" s="96">
        <f t="shared" si="231"/>
        <v>15</v>
      </c>
      <c r="AL16" s="96">
        <f t="shared" si="231"/>
        <v>14</v>
      </c>
      <c r="AM16" s="96">
        <f t="shared" si="231"/>
        <v>14</v>
      </c>
      <c r="AN16" s="96">
        <f t="shared" si="231"/>
        <v>13</v>
      </c>
      <c r="AO16" s="96">
        <f t="shared" si="231"/>
        <v>12</v>
      </c>
      <c r="AP16" s="96">
        <f t="shared" si="231"/>
        <v>11</v>
      </c>
      <c r="AQ16" s="96">
        <f t="shared" si="231"/>
        <v>11</v>
      </c>
      <c r="AR16" s="96">
        <f t="shared" si="231"/>
        <v>10</v>
      </c>
      <c r="AS16" s="96">
        <f t="shared" si="231"/>
        <v>9</v>
      </c>
      <c r="AT16" s="96">
        <f t="shared" si="231"/>
        <v>8</v>
      </c>
      <c r="AU16" s="96">
        <f t="shared" si="231"/>
        <v>8</v>
      </c>
      <c r="AV16" s="96">
        <f t="shared" si="231"/>
        <v>7</v>
      </c>
      <c r="AW16" s="96">
        <f t="shared" si="231"/>
        <v>6</v>
      </c>
      <c r="AX16" s="96">
        <f t="shared" si="215"/>
        <v>32</v>
      </c>
      <c r="AY16" s="96">
        <f t="shared" si="215"/>
        <v>32</v>
      </c>
      <c r="AZ16" s="96">
        <f t="shared" si="215"/>
        <v>31</v>
      </c>
      <c r="BA16" s="96">
        <f t="shared" si="215"/>
        <v>30</v>
      </c>
      <c r="BB16" s="96">
        <f t="shared" si="215"/>
        <v>30</v>
      </c>
      <c r="BC16" s="96">
        <f t="shared" si="215"/>
        <v>29</v>
      </c>
      <c r="BD16" s="96">
        <f t="shared" si="215"/>
        <v>28</v>
      </c>
      <c r="BE16" s="96">
        <f t="shared" si="215"/>
        <v>28</v>
      </c>
      <c r="BF16" s="96">
        <f t="shared" si="215"/>
        <v>27</v>
      </c>
      <c r="BG16" s="96">
        <f t="shared" si="215"/>
        <v>26</v>
      </c>
      <c r="BH16" s="96">
        <f t="shared" si="215"/>
        <v>26</v>
      </c>
      <c r="BI16" s="96">
        <f t="shared" si="215"/>
        <v>25</v>
      </c>
      <c r="BJ16" s="96">
        <f t="shared" si="215"/>
        <v>24</v>
      </c>
      <c r="BK16" s="96">
        <f t="shared" si="215"/>
        <v>24</v>
      </c>
      <c r="BL16" s="96">
        <f t="shared" si="215"/>
        <v>23</v>
      </c>
      <c r="BM16" s="96">
        <f t="shared" si="216"/>
        <v>22</v>
      </c>
      <c r="BN16" s="96">
        <f t="shared" si="216"/>
        <v>22</v>
      </c>
      <c r="BO16" s="96">
        <f t="shared" si="216"/>
        <v>21</v>
      </c>
      <c r="BP16" s="96">
        <f t="shared" si="216"/>
        <v>20</v>
      </c>
      <c r="BQ16" s="96">
        <f t="shared" si="216"/>
        <v>20</v>
      </c>
      <c r="BR16" s="96">
        <f t="shared" si="216"/>
        <v>19</v>
      </c>
      <c r="BS16" s="96">
        <f t="shared" si="216"/>
        <v>18</v>
      </c>
      <c r="BT16" s="96">
        <f t="shared" si="216"/>
        <v>18</v>
      </c>
      <c r="BU16" s="96">
        <f t="shared" si="216"/>
        <v>17</v>
      </c>
      <c r="BV16" s="96">
        <f t="shared" si="216"/>
        <v>16</v>
      </c>
      <c r="BW16" s="96">
        <f t="shared" si="216"/>
        <v>16</v>
      </c>
      <c r="BX16" s="96">
        <f t="shared" si="216"/>
        <v>15</v>
      </c>
      <c r="BY16" s="96">
        <f t="shared" si="217"/>
        <v>14</v>
      </c>
      <c r="BZ16" s="96">
        <f t="shared" si="217"/>
        <v>14</v>
      </c>
      <c r="CA16" s="96">
        <f t="shared" si="217"/>
        <v>13</v>
      </c>
      <c r="CB16" s="96">
        <f t="shared" si="217"/>
        <v>12</v>
      </c>
      <c r="CC16" s="96">
        <f t="shared" si="217"/>
        <v>12</v>
      </c>
      <c r="CD16" s="96">
        <f t="shared" si="217"/>
        <v>11</v>
      </c>
      <c r="CE16" s="96">
        <f t="shared" si="217"/>
        <v>10</v>
      </c>
      <c r="CF16" s="96">
        <f t="shared" si="217"/>
        <v>9</v>
      </c>
      <c r="CG16" s="96">
        <f t="shared" si="217"/>
        <v>9</v>
      </c>
      <c r="CH16" s="96">
        <f t="shared" si="217"/>
        <v>8</v>
      </c>
      <c r="CI16" s="96">
        <f t="shared" si="217"/>
        <v>8</v>
      </c>
      <c r="CJ16" s="96">
        <f t="shared" si="217"/>
        <v>7</v>
      </c>
      <c r="CK16" s="96">
        <f t="shared" si="217"/>
        <v>6</v>
      </c>
      <c r="CL16" s="96">
        <f t="shared" si="217"/>
        <v>5</v>
      </c>
      <c r="CM16" s="96">
        <f t="shared" si="217"/>
        <v>26</v>
      </c>
      <c r="CN16" s="96">
        <f t="shared" si="217"/>
        <v>25</v>
      </c>
      <c r="CO16" s="96">
        <f t="shared" si="218"/>
        <v>25</v>
      </c>
      <c r="CP16" s="96">
        <f t="shared" si="218"/>
        <v>24</v>
      </c>
      <c r="CQ16" s="96">
        <f t="shared" si="218"/>
        <v>24</v>
      </c>
      <c r="CR16" s="96">
        <f t="shared" si="218"/>
        <v>23</v>
      </c>
      <c r="CS16" s="96">
        <f t="shared" si="218"/>
        <v>23</v>
      </c>
      <c r="CT16" s="96">
        <f t="shared" si="218"/>
        <v>22</v>
      </c>
      <c r="CU16" s="96">
        <f t="shared" si="218"/>
        <v>22</v>
      </c>
      <c r="CV16" s="96">
        <f t="shared" si="218"/>
        <v>21</v>
      </c>
      <c r="CW16" s="96">
        <f t="shared" si="218"/>
        <v>21</v>
      </c>
      <c r="CX16" s="96">
        <f t="shared" si="218"/>
        <v>20</v>
      </c>
      <c r="CY16" s="96">
        <f t="shared" si="218"/>
        <v>20</v>
      </c>
      <c r="CZ16" s="96">
        <f t="shared" si="218"/>
        <v>19</v>
      </c>
      <c r="DA16" s="96">
        <f t="shared" si="218"/>
        <v>18</v>
      </c>
      <c r="DB16" s="96">
        <f t="shared" si="218"/>
        <v>18</v>
      </c>
      <c r="DC16" s="96">
        <f t="shared" si="218"/>
        <v>17</v>
      </c>
      <c r="DD16" s="96">
        <f t="shared" si="219"/>
        <v>14</v>
      </c>
      <c r="DE16" s="96">
        <f t="shared" si="219"/>
        <v>14</v>
      </c>
      <c r="DF16" s="96">
        <f t="shared" si="219"/>
        <v>13</v>
      </c>
      <c r="DG16" s="96">
        <f t="shared" si="219"/>
        <v>13</v>
      </c>
      <c r="DH16" s="96">
        <f t="shared" si="219"/>
        <v>12</v>
      </c>
      <c r="DI16" s="96">
        <f t="shared" si="219"/>
        <v>12</v>
      </c>
      <c r="DJ16" s="96">
        <f t="shared" si="219"/>
        <v>11</v>
      </c>
      <c r="DK16" s="96">
        <f t="shared" si="219"/>
        <v>11</v>
      </c>
      <c r="DL16" s="96">
        <f t="shared" si="219"/>
        <v>10</v>
      </c>
      <c r="DM16" s="96">
        <f t="shared" si="219"/>
        <v>10</v>
      </c>
      <c r="DN16" s="96">
        <f t="shared" si="233"/>
        <v>9</v>
      </c>
      <c r="DO16" s="96">
        <f t="shared" si="233"/>
        <v>9</v>
      </c>
      <c r="DP16" s="96">
        <f t="shared" si="233"/>
        <v>9</v>
      </c>
      <c r="DQ16" s="96">
        <f t="shared" si="233"/>
        <v>8</v>
      </c>
      <c r="DR16" s="96">
        <f t="shared" si="233"/>
        <v>8</v>
      </c>
      <c r="DS16" s="96">
        <f t="shared" si="233"/>
        <v>7</v>
      </c>
      <c r="DT16" s="96">
        <f t="shared" si="220"/>
        <v>5</v>
      </c>
      <c r="DU16" s="96">
        <f t="shared" si="220"/>
        <v>5</v>
      </c>
      <c r="DV16" s="96">
        <f t="shared" si="220"/>
        <v>5</v>
      </c>
      <c r="DW16" s="96">
        <f t="shared" si="220"/>
        <v>4</v>
      </c>
      <c r="DX16" s="96">
        <f t="shared" si="220"/>
        <v>4</v>
      </c>
      <c r="DY16" s="96">
        <f t="shared" si="220"/>
        <v>4</v>
      </c>
      <c r="DZ16" s="96">
        <f t="shared" si="220"/>
        <v>3</v>
      </c>
      <c r="EA16" s="96">
        <f t="shared" si="220"/>
        <v>3</v>
      </c>
      <c r="EB16" s="96">
        <f t="shared" si="220"/>
        <v>12</v>
      </c>
      <c r="EC16" s="96">
        <f t="shared" si="220"/>
        <v>11</v>
      </c>
      <c r="ED16" s="96">
        <f t="shared" si="221"/>
        <v>11</v>
      </c>
      <c r="EE16" s="96">
        <f t="shared" si="221"/>
        <v>11</v>
      </c>
      <c r="EF16" s="96">
        <f t="shared" si="221"/>
        <v>11</v>
      </c>
      <c r="EG16" s="96">
        <f t="shared" si="221"/>
        <v>10</v>
      </c>
      <c r="EH16" s="96">
        <f t="shared" si="221"/>
        <v>10</v>
      </c>
      <c r="EI16" s="96">
        <f t="shared" si="221"/>
        <v>10</v>
      </c>
      <c r="EJ16" s="96">
        <f t="shared" si="221"/>
        <v>10</v>
      </c>
      <c r="EK16" s="96">
        <f t="shared" si="221"/>
        <v>9</v>
      </c>
      <c r="EL16" s="96">
        <f t="shared" si="221"/>
        <v>9</v>
      </c>
      <c r="EM16" s="96">
        <f t="shared" si="221"/>
        <v>9</v>
      </c>
      <c r="EN16" s="96">
        <f t="shared" si="222"/>
        <v>9</v>
      </c>
      <c r="EO16" s="96">
        <f t="shared" si="222"/>
        <v>8</v>
      </c>
      <c r="EP16" s="96">
        <f t="shared" si="222"/>
        <v>8</v>
      </c>
      <c r="EQ16" s="96">
        <f t="shared" si="222"/>
        <v>8</v>
      </c>
      <c r="ER16" s="96">
        <f t="shared" si="222"/>
        <v>8</v>
      </c>
      <c r="ES16" s="96">
        <f t="shared" si="222"/>
        <v>6</v>
      </c>
      <c r="ET16" s="96">
        <f t="shared" si="222"/>
        <v>6</v>
      </c>
      <c r="EU16" s="96">
        <f t="shared" si="222"/>
        <v>6</v>
      </c>
      <c r="EV16" s="96">
        <f t="shared" si="222"/>
        <v>6</v>
      </c>
      <c r="EW16" s="96">
        <f t="shared" si="222"/>
        <v>6</v>
      </c>
      <c r="EX16" s="96">
        <f t="shared" si="223"/>
        <v>5</v>
      </c>
      <c r="EY16" s="96">
        <f t="shared" si="223"/>
        <v>5</v>
      </c>
      <c r="EZ16" s="96">
        <f t="shared" si="223"/>
        <v>5</v>
      </c>
      <c r="FA16" s="96">
        <f t="shared" si="223"/>
        <v>5</v>
      </c>
      <c r="FB16" s="96">
        <f t="shared" si="223"/>
        <v>5</v>
      </c>
      <c r="FC16" s="96">
        <f t="shared" si="223"/>
        <v>4</v>
      </c>
      <c r="FD16" s="96">
        <f t="shared" si="223"/>
        <v>4</v>
      </c>
      <c r="FE16" s="96">
        <f t="shared" si="223"/>
        <v>4</v>
      </c>
      <c r="FF16" s="96">
        <f t="shared" si="223"/>
        <v>4</v>
      </c>
      <c r="FG16" s="96">
        <f t="shared" si="223"/>
        <v>4</v>
      </c>
      <c r="FH16" s="96">
        <f t="shared" si="224"/>
        <v>3</v>
      </c>
      <c r="FI16" s="96">
        <f t="shared" si="224"/>
        <v>2</v>
      </c>
      <c r="FJ16" s="96">
        <f t="shared" si="224"/>
        <v>2</v>
      </c>
      <c r="FK16" s="96">
        <f t="shared" si="224"/>
        <v>2</v>
      </c>
      <c r="FL16" s="96">
        <f t="shared" si="224"/>
        <v>2</v>
      </c>
      <c r="FM16" s="96">
        <f t="shared" si="224"/>
        <v>2</v>
      </c>
      <c r="FN16" s="96">
        <f t="shared" si="224"/>
        <v>2</v>
      </c>
      <c r="FO16" s="96">
        <f t="shared" si="224"/>
        <v>1</v>
      </c>
      <c r="FP16" s="96">
        <f t="shared" si="224"/>
        <v>1</v>
      </c>
      <c r="FQ16" s="96">
        <f t="shared" si="225"/>
        <v>6</v>
      </c>
      <c r="FR16" s="96">
        <f t="shared" si="234"/>
        <v>6</v>
      </c>
      <c r="FS16" s="96">
        <f t="shared" si="234"/>
        <v>6</v>
      </c>
      <c r="FT16" s="96">
        <f t="shared" si="234"/>
        <v>5</v>
      </c>
      <c r="FU16" s="96">
        <f t="shared" si="234"/>
        <v>5</v>
      </c>
      <c r="FV16" s="96">
        <f t="shared" si="234"/>
        <v>5</v>
      </c>
      <c r="FW16" s="96">
        <f t="shared" si="234"/>
        <v>5</v>
      </c>
      <c r="FX16" s="96">
        <f t="shared" si="234"/>
        <v>5</v>
      </c>
      <c r="FY16" s="96">
        <f t="shared" si="234"/>
        <v>5</v>
      </c>
      <c r="FZ16" s="96">
        <f t="shared" si="234"/>
        <v>5</v>
      </c>
      <c r="GA16" s="96">
        <f t="shared" si="234"/>
        <v>5</v>
      </c>
      <c r="GB16" s="96">
        <f t="shared" si="234"/>
        <v>5</v>
      </c>
      <c r="GC16" s="96">
        <f t="shared" si="234"/>
        <v>4</v>
      </c>
      <c r="GD16" s="96">
        <f t="shared" si="234"/>
        <v>4</v>
      </c>
      <c r="GE16" s="96">
        <f t="shared" si="234"/>
        <v>4</v>
      </c>
      <c r="GF16" s="96">
        <f t="shared" si="234"/>
        <v>4</v>
      </c>
      <c r="GG16" s="96">
        <f t="shared" si="234"/>
        <v>4</v>
      </c>
      <c r="GH16" s="96">
        <f t="shared" si="234"/>
        <v>3</v>
      </c>
      <c r="GI16" s="96">
        <f t="shared" si="234"/>
        <v>3</v>
      </c>
      <c r="GJ16" s="96">
        <f t="shared" si="234"/>
        <v>3</v>
      </c>
      <c r="GK16" s="96">
        <f t="shared" si="234"/>
        <v>3</v>
      </c>
      <c r="GL16" s="96">
        <f t="shared" si="234"/>
        <v>3</v>
      </c>
      <c r="GM16" s="96">
        <f t="shared" si="234"/>
        <v>3</v>
      </c>
      <c r="GN16" s="96">
        <f t="shared" si="234"/>
        <v>3</v>
      </c>
      <c r="GO16" s="96">
        <f t="shared" si="234"/>
        <v>2</v>
      </c>
      <c r="GP16" s="96">
        <f t="shared" si="234"/>
        <v>2</v>
      </c>
      <c r="GQ16" s="96">
        <f t="shared" si="234"/>
        <v>2</v>
      </c>
      <c r="GR16" s="96">
        <f t="shared" si="234"/>
        <v>2</v>
      </c>
      <c r="GS16" s="96">
        <f t="shared" si="234"/>
        <v>2</v>
      </c>
      <c r="GT16" s="96">
        <f t="shared" si="234"/>
        <v>2</v>
      </c>
      <c r="GU16" s="96">
        <f t="shared" si="234"/>
        <v>2</v>
      </c>
      <c r="GV16" s="96">
        <f t="shared" si="234"/>
        <v>2</v>
      </c>
      <c r="GW16" s="96">
        <f t="shared" si="234"/>
        <v>2</v>
      </c>
      <c r="GX16" s="96">
        <f t="shared" si="234"/>
        <v>1</v>
      </c>
      <c r="GY16" s="96">
        <f t="shared" si="234"/>
        <v>1</v>
      </c>
      <c r="GZ16" s="96">
        <f t="shared" si="234"/>
        <v>1</v>
      </c>
      <c r="HA16" s="96">
        <f t="shared" si="234"/>
        <v>1</v>
      </c>
      <c r="HB16" s="96">
        <f t="shared" si="234"/>
        <v>1</v>
      </c>
      <c r="HC16" s="96">
        <f t="shared" si="234"/>
        <v>1</v>
      </c>
      <c r="HD16" s="96">
        <f t="shared" si="234"/>
        <v>1</v>
      </c>
      <c r="HE16" s="96"/>
    </row>
    <row r="17" spans="1:213" x14ac:dyDescent="0.25">
      <c r="A17" s="91">
        <v>9</v>
      </c>
      <c r="B17" s="91">
        <v>0.25</v>
      </c>
      <c r="C17" s="10">
        <f t="shared" si="227"/>
        <v>4.9999999999999989E-2</v>
      </c>
      <c r="D17" s="101">
        <v>9</v>
      </c>
      <c r="E17" s="93">
        <v>0.1</v>
      </c>
      <c r="F17" s="97">
        <f t="shared" si="228"/>
        <v>4.9999999999999989E-2</v>
      </c>
      <c r="H17" s="98">
        <v>9</v>
      </c>
      <c r="I17" s="96">
        <f>ROUND(I$57*$E17,0)</f>
        <v>24</v>
      </c>
      <c r="J17" s="96">
        <f t="shared" ref="J17:S26" si="235">ROUND(J$57*$E17,0)</f>
        <v>24</v>
      </c>
      <c r="K17" s="96">
        <f t="shared" si="235"/>
        <v>23</v>
      </c>
      <c r="L17" s="96">
        <f t="shared" si="235"/>
        <v>23</v>
      </c>
      <c r="M17" s="96">
        <f t="shared" si="235"/>
        <v>22</v>
      </c>
      <c r="N17" s="96">
        <f t="shared" si="235"/>
        <v>22</v>
      </c>
      <c r="O17" s="96">
        <f t="shared" si="235"/>
        <v>21</v>
      </c>
      <c r="P17" s="96">
        <f t="shared" si="235"/>
        <v>21</v>
      </c>
      <c r="Q17" s="96">
        <f t="shared" si="235"/>
        <v>20</v>
      </c>
      <c r="R17" s="96">
        <f t="shared" si="235"/>
        <v>20</v>
      </c>
      <c r="S17" s="96">
        <f t="shared" si="235"/>
        <v>19</v>
      </c>
      <c r="T17" s="96">
        <f t="shared" si="232"/>
        <v>19</v>
      </c>
      <c r="U17" s="96">
        <f t="shared" si="232"/>
        <v>18</v>
      </c>
      <c r="V17" s="96">
        <f t="shared" si="232"/>
        <v>18</v>
      </c>
      <c r="W17" s="96">
        <f t="shared" si="232"/>
        <v>17</v>
      </c>
      <c r="X17" s="96">
        <f t="shared" si="232"/>
        <v>17</v>
      </c>
      <c r="Y17" s="96">
        <f t="shared" si="232"/>
        <v>16</v>
      </c>
      <c r="Z17" s="96">
        <f t="shared" si="232"/>
        <v>16</v>
      </c>
      <c r="AA17" s="96">
        <f t="shared" si="232"/>
        <v>15</v>
      </c>
      <c r="AB17" s="96">
        <f t="shared" ref="AB17:AV17" si="236">ROUND(AB$57*$E17,0)</f>
        <v>15</v>
      </c>
      <c r="AC17" s="96">
        <f t="shared" si="236"/>
        <v>14</v>
      </c>
      <c r="AD17" s="96">
        <f t="shared" si="236"/>
        <v>14</v>
      </c>
      <c r="AE17" s="96">
        <f t="shared" si="236"/>
        <v>13</v>
      </c>
      <c r="AF17" s="96">
        <f t="shared" si="236"/>
        <v>13</v>
      </c>
      <c r="AG17" s="96">
        <f t="shared" si="236"/>
        <v>12</v>
      </c>
      <c r="AH17" s="96">
        <f t="shared" si="236"/>
        <v>12</v>
      </c>
      <c r="AI17" s="96">
        <f t="shared" si="236"/>
        <v>11</v>
      </c>
      <c r="AJ17" s="96">
        <f t="shared" si="236"/>
        <v>11</v>
      </c>
      <c r="AK17" s="96">
        <f t="shared" si="236"/>
        <v>10</v>
      </c>
      <c r="AL17" s="96">
        <f t="shared" si="236"/>
        <v>10</v>
      </c>
      <c r="AM17" s="96">
        <f t="shared" si="236"/>
        <v>9</v>
      </c>
      <c r="AN17" s="96">
        <f t="shared" si="236"/>
        <v>9</v>
      </c>
      <c r="AO17" s="96">
        <f t="shared" si="236"/>
        <v>8</v>
      </c>
      <c r="AP17" s="96">
        <f t="shared" si="236"/>
        <v>8</v>
      </c>
      <c r="AQ17" s="96">
        <f t="shared" si="236"/>
        <v>7</v>
      </c>
      <c r="AR17" s="96">
        <f t="shared" si="236"/>
        <v>7</v>
      </c>
      <c r="AS17" s="96">
        <f t="shared" si="236"/>
        <v>6</v>
      </c>
      <c r="AT17" s="96">
        <f t="shared" si="236"/>
        <v>6</v>
      </c>
      <c r="AU17" s="96">
        <f t="shared" si="236"/>
        <v>5</v>
      </c>
      <c r="AV17" s="96">
        <f t="shared" si="236"/>
        <v>5</v>
      </c>
      <c r="AW17" s="96"/>
      <c r="AX17" s="96">
        <f t="shared" si="215"/>
        <v>22</v>
      </c>
      <c r="AY17" s="96">
        <f t="shared" si="215"/>
        <v>21</v>
      </c>
      <c r="AZ17" s="96">
        <f t="shared" si="215"/>
        <v>21</v>
      </c>
      <c r="BA17" s="96">
        <f t="shared" si="215"/>
        <v>20</v>
      </c>
      <c r="BB17" s="96">
        <f t="shared" si="215"/>
        <v>20</v>
      </c>
      <c r="BC17" s="96">
        <f t="shared" si="215"/>
        <v>19</v>
      </c>
      <c r="BD17" s="96">
        <f t="shared" si="215"/>
        <v>19</v>
      </c>
      <c r="BE17" s="96">
        <f t="shared" si="215"/>
        <v>19</v>
      </c>
      <c r="BF17" s="96">
        <f t="shared" si="215"/>
        <v>18</v>
      </c>
      <c r="BG17" s="96">
        <f t="shared" si="215"/>
        <v>18</v>
      </c>
      <c r="BH17" s="96">
        <f t="shared" si="215"/>
        <v>17</v>
      </c>
      <c r="BI17" s="96">
        <f t="shared" si="215"/>
        <v>17</v>
      </c>
      <c r="BJ17" s="96">
        <f t="shared" si="215"/>
        <v>16</v>
      </c>
      <c r="BK17" s="96">
        <f t="shared" si="215"/>
        <v>16</v>
      </c>
      <c r="BL17" s="96">
        <f t="shared" si="215"/>
        <v>15</v>
      </c>
      <c r="BM17" s="96">
        <f t="shared" si="216"/>
        <v>15</v>
      </c>
      <c r="BN17" s="96">
        <f t="shared" si="216"/>
        <v>14</v>
      </c>
      <c r="BO17" s="96">
        <f t="shared" si="216"/>
        <v>14</v>
      </c>
      <c r="BP17" s="96">
        <f t="shared" si="216"/>
        <v>14</v>
      </c>
      <c r="BQ17" s="96">
        <f t="shared" si="216"/>
        <v>13</v>
      </c>
      <c r="BR17" s="96">
        <f t="shared" si="216"/>
        <v>13</v>
      </c>
      <c r="BS17" s="96">
        <f t="shared" si="216"/>
        <v>12</v>
      </c>
      <c r="BT17" s="96">
        <f t="shared" si="216"/>
        <v>12</v>
      </c>
      <c r="BU17" s="96">
        <f t="shared" si="216"/>
        <v>11</v>
      </c>
      <c r="BV17" s="96">
        <f t="shared" si="216"/>
        <v>11</v>
      </c>
      <c r="BW17" s="96">
        <f t="shared" si="216"/>
        <v>10</v>
      </c>
      <c r="BX17" s="96">
        <f t="shared" si="216"/>
        <v>10</v>
      </c>
      <c r="BY17" s="96">
        <f t="shared" si="216"/>
        <v>10</v>
      </c>
      <c r="BZ17" s="96">
        <f t="shared" si="216"/>
        <v>9</v>
      </c>
      <c r="CA17" s="96">
        <f t="shared" si="216"/>
        <v>9</v>
      </c>
      <c r="CB17" s="96">
        <f t="shared" si="216"/>
        <v>8</v>
      </c>
      <c r="CC17" s="96">
        <f t="shared" si="217"/>
        <v>8</v>
      </c>
      <c r="CD17" s="96">
        <f t="shared" si="217"/>
        <v>7</v>
      </c>
      <c r="CE17" s="96">
        <f t="shared" si="217"/>
        <v>7</v>
      </c>
      <c r="CF17" s="96">
        <f t="shared" si="217"/>
        <v>6</v>
      </c>
      <c r="CG17" s="96">
        <f t="shared" si="217"/>
        <v>6</v>
      </c>
      <c r="CH17" s="96">
        <f t="shared" si="217"/>
        <v>5</v>
      </c>
      <c r="CI17" s="96">
        <f t="shared" si="217"/>
        <v>5</v>
      </c>
      <c r="CJ17" s="96">
        <f t="shared" si="217"/>
        <v>5</v>
      </c>
      <c r="CK17" s="96">
        <f t="shared" si="217"/>
        <v>4</v>
      </c>
      <c r="CL17" s="96"/>
      <c r="CM17" s="96">
        <f t="shared" ref="CM17:CM25" si="237">ROUND(CM$57*$E17,0)</f>
        <v>17</v>
      </c>
      <c r="CN17" s="96">
        <f t="shared" si="217"/>
        <v>17</v>
      </c>
      <c r="CO17" s="96">
        <f t="shared" si="218"/>
        <v>17</v>
      </c>
      <c r="CP17" s="96">
        <f t="shared" si="218"/>
        <v>16</v>
      </c>
      <c r="CQ17" s="96">
        <f t="shared" si="218"/>
        <v>16</v>
      </c>
      <c r="CR17" s="96">
        <f t="shared" si="218"/>
        <v>16</v>
      </c>
      <c r="CS17" s="96">
        <f t="shared" si="218"/>
        <v>15</v>
      </c>
      <c r="CT17" s="96">
        <f t="shared" si="218"/>
        <v>15</v>
      </c>
      <c r="CU17" s="96">
        <f t="shared" si="218"/>
        <v>14</v>
      </c>
      <c r="CV17" s="96">
        <f t="shared" si="218"/>
        <v>14</v>
      </c>
      <c r="CW17" s="96">
        <f t="shared" si="218"/>
        <v>14</v>
      </c>
      <c r="CX17" s="96">
        <f t="shared" si="218"/>
        <v>13</v>
      </c>
      <c r="CY17" s="96">
        <f t="shared" si="218"/>
        <v>13</v>
      </c>
      <c r="CZ17" s="96">
        <f t="shared" si="218"/>
        <v>13</v>
      </c>
      <c r="DA17" s="96">
        <f t="shared" si="218"/>
        <v>12</v>
      </c>
      <c r="DB17" s="96">
        <f t="shared" si="218"/>
        <v>12</v>
      </c>
      <c r="DC17" s="96">
        <f t="shared" si="218"/>
        <v>12</v>
      </c>
      <c r="DD17" s="96">
        <f t="shared" si="219"/>
        <v>9</v>
      </c>
      <c r="DE17" s="96">
        <f t="shared" si="219"/>
        <v>9</v>
      </c>
      <c r="DF17" s="96">
        <f t="shared" si="219"/>
        <v>9</v>
      </c>
      <c r="DG17" s="96">
        <f t="shared" si="219"/>
        <v>8</v>
      </c>
      <c r="DH17" s="96">
        <f t="shared" si="219"/>
        <v>8</v>
      </c>
      <c r="DI17" s="96">
        <f t="shared" si="219"/>
        <v>8</v>
      </c>
      <c r="DJ17" s="96">
        <f t="shared" si="219"/>
        <v>8</v>
      </c>
      <c r="DK17" s="96">
        <f t="shared" si="219"/>
        <v>7</v>
      </c>
      <c r="DL17" s="96">
        <f t="shared" si="219"/>
        <v>7</v>
      </c>
      <c r="DM17" s="96">
        <f t="shared" si="219"/>
        <v>7</v>
      </c>
      <c r="DN17" s="96">
        <f t="shared" si="219"/>
        <v>6</v>
      </c>
      <c r="DO17" s="96">
        <f t="shared" si="219"/>
        <v>6</v>
      </c>
      <c r="DP17" s="96">
        <f t="shared" si="219"/>
        <v>6</v>
      </c>
      <c r="DQ17" s="96">
        <f t="shared" si="219"/>
        <v>5</v>
      </c>
      <c r="DR17" s="96">
        <f t="shared" si="219"/>
        <v>5</v>
      </c>
      <c r="DS17" s="96">
        <f t="shared" si="219"/>
        <v>5</v>
      </c>
      <c r="DT17" s="96">
        <f t="shared" ref="DT17:DZ17" si="238">ROUND(DT$57*$E17,0)</f>
        <v>4</v>
      </c>
      <c r="DU17" s="96">
        <f t="shared" si="238"/>
        <v>3</v>
      </c>
      <c r="DV17" s="96">
        <f t="shared" si="238"/>
        <v>3</v>
      </c>
      <c r="DW17" s="96">
        <f t="shared" si="238"/>
        <v>3</v>
      </c>
      <c r="DX17" s="96">
        <f t="shared" si="238"/>
        <v>3</v>
      </c>
      <c r="DY17" s="96">
        <f t="shared" si="238"/>
        <v>2</v>
      </c>
      <c r="DZ17" s="96">
        <f t="shared" si="238"/>
        <v>2</v>
      </c>
      <c r="EA17" s="96"/>
      <c r="EB17" s="96">
        <f t="shared" ref="EB17:FO17" si="239">ROUND(EB$57*$E17,0)</f>
        <v>8</v>
      </c>
      <c r="EC17" s="96">
        <f t="shared" si="239"/>
        <v>8</v>
      </c>
      <c r="ED17" s="96">
        <f t="shared" si="239"/>
        <v>7</v>
      </c>
      <c r="EE17" s="96">
        <f t="shared" si="239"/>
        <v>7</v>
      </c>
      <c r="EF17" s="96">
        <f t="shared" si="239"/>
        <v>7</v>
      </c>
      <c r="EG17" s="96">
        <f t="shared" si="239"/>
        <v>7</v>
      </c>
      <c r="EH17" s="96">
        <f t="shared" si="239"/>
        <v>7</v>
      </c>
      <c r="EI17" s="96">
        <f t="shared" si="239"/>
        <v>7</v>
      </c>
      <c r="EJ17" s="96">
        <f t="shared" si="239"/>
        <v>6</v>
      </c>
      <c r="EK17" s="96">
        <f t="shared" si="239"/>
        <v>6</v>
      </c>
      <c r="EL17" s="96">
        <f t="shared" si="239"/>
        <v>6</v>
      </c>
      <c r="EM17" s="96">
        <f t="shared" si="239"/>
        <v>6</v>
      </c>
      <c r="EN17" s="96">
        <f t="shared" si="239"/>
        <v>6</v>
      </c>
      <c r="EO17" s="96">
        <f t="shared" si="239"/>
        <v>6</v>
      </c>
      <c r="EP17" s="96">
        <f t="shared" si="239"/>
        <v>5</v>
      </c>
      <c r="EQ17" s="96">
        <f t="shared" si="239"/>
        <v>5</v>
      </c>
      <c r="ER17" s="96">
        <f t="shared" si="239"/>
        <v>5</v>
      </c>
      <c r="ES17" s="96">
        <f t="shared" si="239"/>
        <v>4</v>
      </c>
      <c r="ET17" s="96">
        <f t="shared" si="239"/>
        <v>4</v>
      </c>
      <c r="EU17" s="96">
        <f t="shared" si="239"/>
        <v>4</v>
      </c>
      <c r="EV17" s="96">
        <f t="shared" si="239"/>
        <v>4</v>
      </c>
      <c r="EW17" s="96">
        <f t="shared" si="239"/>
        <v>4</v>
      </c>
      <c r="EX17" s="96">
        <f t="shared" si="239"/>
        <v>4</v>
      </c>
      <c r="EY17" s="96">
        <f t="shared" si="239"/>
        <v>4</v>
      </c>
      <c r="EZ17" s="96">
        <f t="shared" si="239"/>
        <v>3</v>
      </c>
      <c r="FA17" s="96">
        <f t="shared" si="239"/>
        <v>3</v>
      </c>
      <c r="FB17" s="96">
        <f t="shared" si="239"/>
        <v>3</v>
      </c>
      <c r="FC17" s="96">
        <f t="shared" si="239"/>
        <v>3</v>
      </c>
      <c r="FD17" s="96">
        <f t="shared" si="239"/>
        <v>3</v>
      </c>
      <c r="FE17" s="96">
        <f t="shared" si="239"/>
        <v>3</v>
      </c>
      <c r="FF17" s="96">
        <f t="shared" si="239"/>
        <v>3</v>
      </c>
      <c r="FG17" s="96">
        <f t="shared" si="239"/>
        <v>2</v>
      </c>
      <c r="FH17" s="96">
        <f t="shared" si="239"/>
        <v>2</v>
      </c>
      <c r="FI17" s="96">
        <f t="shared" si="239"/>
        <v>2</v>
      </c>
      <c r="FJ17" s="96">
        <f t="shared" si="239"/>
        <v>1</v>
      </c>
      <c r="FK17" s="96">
        <f t="shared" si="239"/>
        <v>1</v>
      </c>
      <c r="FL17" s="96">
        <f t="shared" si="239"/>
        <v>1</v>
      </c>
      <c r="FM17" s="96">
        <f t="shared" si="239"/>
        <v>1</v>
      </c>
      <c r="FN17" s="96">
        <f t="shared" si="239"/>
        <v>1</v>
      </c>
      <c r="FO17" s="96">
        <f t="shared" si="239"/>
        <v>1</v>
      </c>
      <c r="FP17" s="96"/>
      <c r="FQ17" s="96">
        <f t="shared" ref="FQ17:HA26" si="240">ROUND(FQ$57*$E17,0)</f>
        <v>4</v>
      </c>
      <c r="FR17" s="96">
        <f t="shared" si="240"/>
        <v>4</v>
      </c>
      <c r="FS17" s="96">
        <f t="shared" si="240"/>
        <v>4</v>
      </c>
      <c r="FT17" s="96">
        <f t="shared" si="240"/>
        <v>4</v>
      </c>
      <c r="FU17" s="96">
        <f t="shared" si="240"/>
        <v>4</v>
      </c>
      <c r="FV17" s="96">
        <f t="shared" si="240"/>
        <v>3</v>
      </c>
      <c r="FW17" s="96">
        <f t="shared" si="240"/>
        <v>3</v>
      </c>
      <c r="FX17" s="96">
        <f t="shared" si="240"/>
        <v>3</v>
      </c>
      <c r="FY17" s="96">
        <f t="shared" si="240"/>
        <v>3</v>
      </c>
      <c r="FZ17" s="96">
        <f t="shared" si="240"/>
        <v>3</v>
      </c>
      <c r="GA17" s="96">
        <f t="shared" si="240"/>
        <v>3</v>
      </c>
      <c r="GB17" s="96">
        <f t="shared" si="240"/>
        <v>3</v>
      </c>
      <c r="GC17" s="96">
        <f t="shared" si="240"/>
        <v>3</v>
      </c>
      <c r="GD17" s="96">
        <f t="shared" si="240"/>
        <v>3</v>
      </c>
      <c r="GE17" s="96">
        <f t="shared" si="240"/>
        <v>3</v>
      </c>
      <c r="GF17" s="96">
        <f t="shared" si="240"/>
        <v>3</v>
      </c>
      <c r="GG17" s="96">
        <f t="shared" si="240"/>
        <v>3</v>
      </c>
      <c r="GH17" s="96">
        <f t="shared" si="240"/>
        <v>2</v>
      </c>
      <c r="GI17" s="96">
        <f t="shared" si="240"/>
        <v>2</v>
      </c>
      <c r="GJ17" s="96">
        <f t="shared" si="240"/>
        <v>2</v>
      </c>
      <c r="GK17" s="96">
        <f t="shared" si="240"/>
        <v>2</v>
      </c>
      <c r="GL17" s="96">
        <f t="shared" si="240"/>
        <v>2</v>
      </c>
      <c r="GM17" s="96">
        <f t="shared" si="240"/>
        <v>2</v>
      </c>
      <c r="GN17" s="96">
        <f t="shared" si="240"/>
        <v>2</v>
      </c>
      <c r="GO17" s="96">
        <f t="shared" si="240"/>
        <v>2</v>
      </c>
      <c r="GP17" s="96">
        <f t="shared" si="240"/>
        <v>2</v>
      </c>
      <c r="GQ17" s="96">
        <f t="shared" si="240"/>
        <v>2</v>
      </c>
      <c r="GR17" s="96">
        <f t="shared" si="240"/>
        <v>1</v>
      </c>
      <c r="GS17" s="96">
        <f t="shared" si="240"/>
        <v>1</v>
      </c>
      <c r="GT17" s="96">
        <f t="shared" si="240"/>
        <v>1</v>
      </c>
      <c r="GU17" s="96">
        <f t="shared" si="240"/>
        <v>1</v>
      </c>
      <c r="GV17" s="96">
        <f t="shared" si="240"/>
        <v>1</v>
      </c>
      <c r="GW17" s="96">
        <f t="shared" si="240"/>
        <v>1</v>
      </c>
      <c r="GX17" s="96">
        <f t="shared" si="240"/>
        <v>1</v>
      </c>
      <c r="GY17" s="96">
        <f t="shared" si="240"/>
        <v>1</v>
      </c>
      <c r="GZ17" s="96">
        <f t="shared" si="240"/>
        <v>1</v>
      </c>
      <c r="HA17" s="96">
        <f t="shared" si="240"/>
        <v>1</v>
      </c>
      <c r="HB17" s="96"/>
      <c r="HC17" s="96"/>
      <c r="HD17" s="96"/>
      <c r="HE17" s="96"/>
    </row>
    <row r="18" spans="1:213" x14ac:dyDescent="0.25">
      <c r="A18" s="91">
        <v>10</v>
      </c>
      <c r="B18" s="91">
        <v>0.22</v>
      </c>
      <c r="C18" s="10">
        <f t="shared" si="227"/>
        <v>0.03</v>
      </c>
      <c r="D18" s="101">
        <v>10</v>
      </c>
      <c r="E18" s="93">
        <v>0.1</v>
      </c>
      <c r="F18" s="97">
        <f t="shared" si="228"/>
        <v>0</v>
      </c>
      <c r="H18" s="98">
        <v>10</v>
      </c>
      <c r="I18" s="96">
        <f t="shared" ref="I18:I40" si="241">ROUND(I$57*$E18,0)</f>
        <v>24</v>
      </c>
      <c r="J18" s="96">
        <f t="shared" si="235"/>
        <v>24</v>
      </c>
      <c r="K18" s="96">
        <f t="shared" si="235"/>
        <v>23</v>
      </c>
      <c r="L18" s="96">
        <f t="shared" si="235"/>
        <v>23</v>
      </c>
      <c r="M18" s="96">
        <f t="shared" si="235"/>
        <v>22</v>
      </c>
      <c r="N18" s="96">
        <f t="shared" si="235"/>
        <v>22</v>
      </c>
      <c r="O18" s="96">
        <f t="shared" si="235"/>
        <v>21</v>
      </c>
      <c r="P18" s="96">
        <f t="shared" si="235"/>
        <v>21</v>
      </c>
      <c r="Q18" s="96">
        <f t="shared" si="235"/>
        <v>20</v>
      </c>
      <c r="R18" s="96">
        <f t="shared" si="235"/>
        <v>20</v>
      </c>
      <c r="S18" s="96">
        <f t="shared" si="235"/>
        <v>19</v>
      </c>
      <c r="T18" s="96">
        <f t="shared" si="232"/>
        <v>19</v>
      </c>
      <c r="U18" s="96">
        <f t="shared" si="232"/>
        <v>18</v>
      </c>
      <c r="V18" s="96">
        <f t="shared" si="232"/>
        <v>18</v>
      </c>
      <c r="W18" s="96">
        <f t="shared" si="232"/>
        <v>17</v>
      </c>
      <c r="X18" s="96">
        <f t="shared" si="232"/>
        <v>17</v>
      </c>
      <c r="Y18" s="96">
        <f t="shared" si="232"/>
        <v>16</v>
      </c>
      <c r="Z18" s="96">
        <f t="shared" si="232"/>
        <v>16</v>
      </c>
      <c r="AA18" s="96">
        <f t="shared" si="232"/>
        <v>15</v>
      </c>
      <c r="AB18" s="96">
        <f t="shared" ref="AB18:AU18" si="242">ROUND(AB$57*$E18,0)</f>
        <v>15</v>
      </c>
      <c r="AC18" s="96">
        <f t="shared" si="242"/>
        <v>14</v>
      </c>
      <c r="AD18" s="96">
        <f t="shared" si="242"/>
        <v>14</v>
      </c>
      <c r="AE18" s="96">
        <f t="shared" si="242"/>
        <v>13</v>
      </c>
      <c r="AF18" s="96">
        <f t="shared" si="242"/>
        <v>13</v>
      </c>
      <c r="AG18" s="96">
        <f t="shared" si="242"/>
        <v>12</v>
      </c>
      <c r="AH18" s="96">
        <f t="shared" si="242"/>
        <v>12</v>
      </c>
      <c r="AI18" s="96">
        <f t="shared" si="242"/>
        <v>11</v>
      </c>
      <c r="AJ18" s="96">
        <f t="shared" si="242"/>
        <v>11</v>
      </c>
      <c r="AK18" s="96">
        <f t="shared" si="242"/>
        <v>10</v>
      </c>
      <c r="AL18" s="96">
        <f t="shared" si="242"/>
        <v>10</v>
      </c>
      <c r="AM18" s="96">
        <f t="shared" si="242"/>
        <v>9</v>
      </c>
      <c r="AN18" s="96">
        <f t="shared" si="242"/>
        <v>9</v>
      </c>
      <c r="AO18" s="96">
        <f t="shared" si="242"/>
        <v>8</v>
      </c>
      <c r="AP18" s="96">
        <f t="shared" si="242"/>
        <v>8</v>
      </c>
      <c r="AQ18" s="96">
        <f t="shared" si="242"/>
        <v>7</v>
      </c>
      <c r="AR18" s="96">
        <f t="shared" si="242"/>
        <v>7</v>
      </c>
      <c r="AS18" s="96">
        <f t="shared" si="242"/>
        <v>6</v>
      </c>
      <c r="AT18" s="96">
        <f t="shared" si="242"/>
        <v>6</v>
      </c>
      <c r="AU18" s="96">
        <f t="shared" si="242"/>
        <v>5</v>
      </c>
      <c r="AV18" s="96"/>
      <c r="AW18" s="96"/>
      <c r="AX18" s="96">
        <f t="shared" si="215"/>
        <v>22</v>
      </c>
      <c r="AY18" s="96">
        <f t="shared" si="215"/>
        <v>21</v>
      </c>
      <c r="AZ18" s="96">
        <f t="shared" si="215"/>
        <v>21</v>
      </c>
      <c r="BA18" s="96">
        <f t="shared" si="215"/>
        <v>20</v>
      </c>
      <c r="BB18" s="96">
        <f t="shared" si="215"/>
        <v>20</v>
      </c>
      <c r="BC18" s="96">
        <f t="shared" si="215"/>
        <v>19</v>
      </c>
      <c r="BD18" s="96">
        <f t="shared" si="215"/>
        <v>19</v>
      </c>
      <c r="BE18" s="96">
        <f t="shared" si="215"/>
        <v>19</v>
      </c>
      <c r="BF18" s="96">
        <f t="shared" si="215"/>
        <v>18</v>
      </c>
      <c r="BG18" s="96">
        <f t="shared" si="215"/>
        <v>18</v>
      </c>
      <c r="BH18" s="96">
        <f t="shared" si="215"/>
        <v>17</v>
      </c>
      <c r="BI18" s="96">
        <f t="shared" si="215"/>
        <v>17</v>
      </c>
      <c r="BJ18" s="96">
        <f t="shared" si="215"/>
        <v>16</v>
      </c>
      <c r="BK18" s="96">
        <f t="shared" si="215"/>
        <v>16</v>
      </c>
      <c r="BL18" s="96">
        <f t="shared" si="215"/>
        <v>15</v>
      </c>
      <c r="BM18" s="96">
        <f t="shared" si="216"/>
        <v>15</v>
      </c>
      <c r="BN18" s="96">
        <f t="shared" si="216"/>
        <v>14</v>
      </c>
      <c r="BO18" s="96">
        <f t="shared" si="216"/>
        <v>14</v>
      </c>
      <c r="BP18" s="96">
        <f t="shared" si="216"/>
        <v>14</v>
      </c>
      <c r="BQ18" s="96">
        <f t="shared" si="216"/>
        <v>13</v>
      </c>
      <c r="BR18" s="96">
        <f t="shared" si="216"/>
        <v>13</v>
      </c>
      <c r="BS18" s="96">
        <f t="shared" si="216"/>
        <v>12</v>
      </c>
      <c r="BT18" s="96">
        <f t="shared" si="216"/>
        <v>12</v>
      </c>
      <c r="BU18" s="96">
        <f t="shared" si="216"/>
        <v>11</v>
      </c>
      <c r="BV18" s="96">
        <f t="shared" si="216"/>
        <v>11</v>
      </c>
      <c r="BW18" s="96">
        <f t="shared" si="216"/>
        <v>10</v>
      </c>
      <c r="BX18" s="96">
        <f t="shared" si="216"/>
        <v>10</v>
      </c>
      <c r="BY18" s="96">
        <f t="shared" si="216"/>
        <v>10</v>
      </c>
      <c r="BZ18" s="96">
        <f t="shared" si="216"/>
        <v>9</v>
      </c>
      <c r="CA18" s="96">
        <f t="shared" si="216"/>
        <v>9</v>
      </c>
      <c r="CB18" s="96">
        <f t="shared" si="216"/>
        <v>8</v>
      </c>
      <c r="CC18" s="96">
        <f t="shared" si="217"/>
        <v>8</v>
      </c>
      <c r="CD18" s="96">
        <f t="shared" si="217"/>
        <v>7</v>
      </c>
      <c r="CE18" s="96">
        <f t="shared" si="217"/>
        <v>7</v>
      </c>
      <c r="CF18" s="96">
        <f t="shared" si="217"/>
        <v>6</v>
      </c>
      <c r="CG18" s="96">
        <f t="shared" si="217"/>
        <v>6</v>
      </c>
      <c r="CH18" s="96">
        <f t="shared" si="217"/>
        <v>5</v>
      </c>
      <c r="CI18" s="96">
        <f t="shared" si="217"/>
        <v>5</v>
      </c>
      <c r="CJ18" s="96">
        <f t="shared" si="217"/>
        <v>5</v>
      </c>
      <c r="CK18" s="96"/>
      <c r="CL18" s="96"/>
      <c r="CM18" s="96">
        <f t="shared" si="237"/>
        <v>17</v>
      </c>
      <c r="CN18" s="96">
        <f t="shared" si="218"/>
        <v>17</v>
      </c>
      <c r="CO18" s="96">
        <f t="shared" si="218"/>
        <v>17</v>
      </c>
      <c r="CP18" s="96">
        <f t="shared" si="218"/>
        <v>16</v>
      </c>
      <c r="CQ18" s="96">
        <f t="shared" si="218"/>
        <v>16</v>
      </c>
      <c r="CR18" s="96">
        <f t="shared" si="218"/>
        <v>16</v>
      </c>
      <c r="CS18" s="96">
        <f t="shared" si="218"/>
        <v>15</v>
      </c>
      <c r="CT18" s="96">
        <f t="shared" si="218"/>
        <v>15</v>
      </c>
      <c r="CU18" s="96">
        <f t="shared" si="218"/>
        <v>14</v>
      </c>
      <c r="CV18" s="96">
        <f t="shared" si="218"/>
        <v>14</v>
      </c>
      <c r="CW18" s="96">
        <f t="shared" si="218"/>
        <v>14</v>
      </c>
      <c r="CX18" s="96">
        <f t="shared" si="218"/>
        <v>13</v>
      </c>
      <c r="CY18" s="96">
        <f t="shared" si="218"/>
        <v>13</v>
      </c>
      <c r="CZ18" s="96">
        <f t="shared" si="218"/>
        <v>13</v>
      </c>
      <c r="DA18" s="96">
        <f t="shared" si="218"/>
        <v>12</v>
      </c>
      <c r="DB18" s="96">
        <f t="shared" si="218"/>
        <v>12</v>
      </c>
      <c r="DC18" s="96">
        <f t="shared" si="218"/>
        <v>12</v>
      </c>
      <c r="DD18" s="96">
        <f t="shared" si="219"/>
        <v>9</v>
      </c>
      <c r="DE18" s="96">
        <f t="shared" si="219"/>
        <v>9</v>
      </c>
      <c r="DF18" s="96">
        <f t="shared" si="219"/>
        <v>9</v>
      </c>
      <c r="DG18" s="96">
        <f t="shared" si="219"/>
        <v>8</v>
      </c>
      <c r="DH18" s="96">
        <f t="shared" si="219"/>
        <v>8</v>
      </c>
      <c r="DI18" s="96">
        <f t="shared" si="219"/>
        <v>8</v>
      </c>
      <c r="DJ18" s="96">
        <f t="shared" si="219"/>
        <v>8</v>
      </c>
      <c r="DK18" s="96">
        <f t="shared" si="219"/>
        <v>7</v>
      </c>
      <c r="DL18" s="96">
        <f t="shared" si="219"/>
        <v>7</v>
      </c>
      <c r="DM18" s="96">
        <f t="shared" si="219"/>
        <v>7</v>
      </c>
      <c r="DN18" s="96">
        <f t="shared" si="219"/>
        <v>6</v>
      </c>
      <c r="DO18" s="96">
        <f t="shared" si="219"/>
        <v>6</v>
      </c>
      <c r="DP18" s="96">
        <f t="shared" si="219"/>
        <v>6</v>
      </c>
      <c r="DQ18" s="96">
        <f t="shared" si="219"/>
        <v>5</v>
      </c>
      <c r="DR18" s="96">
        <f t="shared" si="219"/>
        <v>5</v>
      </c>
      <c r="DS18" s="96">
        <f t="shared" si="219"/>
        <v>5</v>
      </c>
      <c r="DT18" s="96">
        <f t="shared" ref="DT18:DY18" si="243">ROUND(DT$57*$E18,0)</f>
        <v>4</v>
      </c>
      <c r="DU18" s="96">
        <f t="shared" si="243"/>
        <v>3</v>
      </c>
      <c r="DV18" s="96">
        <f t="shared" si="243"/>
        <v>3</v>
      </c>
      <c r="DW18" s="96">
        <f t="shared" si="243"/>
        <v>3</v>
      </c>
      <c r="DX18" s="96">
        <f t="shared" si="243"/>
        <v>3</v>
      </c>
      <c r="DY18" s="96">
        <f t="shared" si="243"/>
        <v>2</v>
      </c>
      <c r="DZ18" s="96"/>
      <c r="EA18" s="96"/>
      <c r="EB18" s="96">
        <f t="shared" ref="EB18:FN18" si="244">ROUND(EB$57*$E18,0)</f>
        <v>8</v>
      </c>
      <c r="EC18" s="96">
        <f t="shared" si="244"/>
        <v>8</v>
      </c>
      <c r="ED18" s="96">
        <f t="shared" si="244"/>
        <v>7</v>
      </c>
      <c r="EE18" s="96">
        <f t="shared" si="244"/>
        <v>7</v>
      </c>
      <c r="EF18" s="96">
        <f t="shared" si="244"/>
        <v>7</v>
      </c>
      <c r="EG18" s="96">
        <f t="shared" si="244"/>
        <v>7</v>
      </c>
      <c r="EH18" s="96">
        <f t="shared" si="244"/>
        <v>7</v>
      </c>
      <c r="EI18" s="96">
        <f t="shared" si="244"/>
        <v>7</v>
      </c>
      <c r="EJ18" s="96">
        <f t="shared" si="244"/>
        <v>6</v>
      </c>
      <c r="EK18" s="96">
        <f t="shared" si="244"/>
        <v>6</v>
      </c>
      <c r="EL18" s="96">
        <f t="shared" si="244"/>
        <v>6</v>
      </c>
      <c r="EM18" s="96">
        <f t="shared" si="244"/>
        <v>6</v>
      </c>
      <c r="EN18" s="96">
        <f t="shared" si="244"/>
        <v>6</v>
      </c>
      <c r="EO18" s="96">
        <f t="shared" si="244"/>
        <v>6</v>
      </c>
      <c r="EP18" s="96">
        <f t="shared" si="244"/>
        <v>5</v>
      </c>
      <c r="EQ18" s="96">
        <f t="shared" si="244"/>
        <v>5</v>
      </c>
      <c r="ER18" s="96">
        <f t="shared" si="244"/>
        <v>5</v>
      </c>
      <c r="ES18" s="96">
        <f t="shared" si="244"/>
        <v>4</v>
      </c>
      <c r="ET18" s="96">
        <f t="shared" si="244"/>
        <v>4</v>
      </c>
      <c r="EU18" s="96">
        <f t="shared" si="244"/>
        <v>4</v>
      </c>
      <c r="EV18" s="96">
        <f t="shared" si="244"/>
        <v>4</v>
      </c>
      <c r="EW18" s="96">
        <f t="shared" si="244"/>
        <v>4</v>
      </c>
      <c r="EX18" s="96">
        <f t="shared" si="244"/>
        <v>4</v>
      </c>
      <c r="EY18" s="96">
        <f t="shared" si="244"/>
        <v>4</v>
      </c>
      <c r="EZ18" s="96">
        <f t="shared" si="244"/>
        <v>3</v>
      </c>
      <c r="FA18" s="96">
        <f t="shared" si="244"/>
        <v>3</v>
      </c>
      <c r="FB18" s="96">
        <f t="shared" si="244"/>
        <v>3</v>
      </c>
      <c r="FC18" s="96">
        <f t="shared" si="244"/>
        <v>3</v>
      </c>
      <c r="FD18" s="96">
        <f t="shared" si="244"/>
        <v>3</v>
      </c>
      <c r="FE18" s="96">
        <f t="shared" si="244"/>
        <v>3</v>
      </c>
      <c r="FF18" s="96">
        <f t="shared" si="244"/>
        <v>3</v>
      </c>
      <c r="FG18" s="96">
        <f t="shared" si="244"/>
        <v>2</v>
      </c>
      <c r="FH18" s="96">
        <f t="shared" si="244"/>
        <v>2</v>
      </c>
      <c r="FI18" s="96">
        <f t="shared" si="244"/>
        <v>2</v>
      </c>
      <c r="FJ18" s="96">
        <f t="shared" si="244"/>
        <v>1</v>
      </c>
      <c r="FK18" s="96">
        <f t="shared" si="244"/>
        <v>1</v>
      </c>
      <c r="FL18" s="96">
        <f t="shared" si="244"/>
        <v>1</v>
      </c>
      <c r="FM18" s="96">
        <f t="shared" si="244"/>
        <v>1</v>
      </c>
      <c r="FN18" s="96">
        <f t="shared" si="244"/>
        <v>1</v>
      </c>
      <c r="FO18" s="96"/>
      <c r="FP18" s="96"/>
      <c r="FQ18" s="96">
        <f t="shared" si="240"/>
        <v>4</v>
      </c>
      <c r="FR18" s="96">
        <f t="shared" si="240"/>
        <v>4</v>
      </c>
      <c r="FS18" s="96">
        <f t="shared" si="240"/>
        <v>4</v>
      </c>
      <c r="FT18" s="96">
        <f t="shared" si="240"/>
        <v>4</v>
      </c>
      <c r="FU18" s="96">
        <f t="shared" si="240"/>
        <v>4</v>
      </c>
      <c r="FV18" s="96">
        <f t="shared" si="240"/>
        <v>3</v>
      </c>
      <c r="FW18" s="96">
        <f t="shared" si="240"/>
        <v>3</v>
      </c>
      <c r="FX18" s="96">
        <f t="shared" si="240"/>
        <v>3</v>
      </c>
      <c r="FY18" s="96">
        <f t="shared" si="240"/>
        <v>3</v>
      </c>
      <c r="FZ18" s="96">
        <f t="shared" si="240"/>
        <v>3</v>
      </c>
      <c r="GA18" s="96">
        <f t="shared" si="240"/>
        <v>3</v>
      </c>
      <c r="GB18" s="96">
        <f t="shared" si="240"/>
        <v>3</v>
      </c>
      <c r="GC18" s="96">
        <f t="shared" si="240"/>
        <v>3</v>
      </c>
      <c r="GD18" s="96">
        <f t="shared" si="240"/>
        <v>3</v>
      </c>
      <c r="GE18" s="96">
        <f t="shared" si="240"/>
        <v>3</v>
      </c>
      <c r="GF18" s="96">
        <f t="shared" si="240"/>
        <v>3</v>
      </c>
      <c r="GG18" s="96">
        <f t="shared" si="240"/>
        <v>3</v>
      </c>
      <c r="GH18" s="96">
        <f t="shared" si="240"/>
        <v>2</v>
      </c>
      <c r="GI18" s="96">
        <f t="shared" si="240"/>
        <v>2</v>
      </c>
      <c r="GJ18" s="96">
        <f t="shared" si="240"/>
        <v>2</v>
      </c>
      <c r="GK18" s="96">
        <f t="shared" si="240"/>
        <v>2</v>
      </c>
      <c r="GL18" s="96">
        <f t="shared" si="240"/>
        <v>2</v>
      </c>
      <c r="GM18" s="96">
        <f t="shared" si="240"/>
        <v>2</v>
      </c>
      <c r="GN18" s="96">
        <f t="shared" si="240"/>
        <v>2</v>
      </c>
      <c r="GO18" s="96">
        <f t="shared" si="240"/>
        <v>2</v>
      </c>
      <c r="GP18" s="96">
        <f t="shared" si="240"/>
        <v>2</v>
      </c>
      <c r="GQ18" s="96">
        <f t="shared" si="240"/>
        <v>2</v>
      </c>
      <c r="GR18" s="96">
        <f t="shared" si="240"/>
        <v>1</v>
      </c>
      <c r="GS18" s="96">
        <f t="shared" si="240"/>
        <v>1</v>
      </c>
      <c r="GT18" s="96">
        <f t="shared" si="240"/>
        <v>1</v>
      </c>
      <c r="GU18" s="96">
        <f t="shared" si="240"/>
        <v>1</v>
      </c>
      <c r="GV18" s="96">
        <f t="shared" si="240"/>
        <v>1</v>
      </c>
      <c r="GW18" s="96">
        <f t="shared" si="240"/>
        <v>1</v>
      </c>
      <c r="GX18" s="96">
        <f t="shared" si="240"/>
        <v>1</v>
      </c>
      <c r="GY18" s="96">
        <f t="shared" si="240"/>
        <v>1</v>
      </c>
      <c r="GZ18" s="96">
        <f t="shared" si="240"/>
        <v>1</v>
      </c>
      <c r="HA18" s="96">
        <f t="shared" si="240"/>
        <v>1</v>
      </c>
      <c r="HB18" s="96"/>
      <c r="HC18" s="96"/>
      <c r="HD18" s="96"/>
      <c r="HE18" s="96"/>
    </row>
    <row r="19" spans="1:213" x14ac:dyDescent="0.25">
      <c r="A19" s="91">
        <v>11</v>
      </c>
      <c r="B19" s="91">
        <v>0.18</v>
      </c>
      <c r="C19" s="10">
        <f t="shared" si="227"/>
        <v>4.0000000000000008E-2</v>
      </c>
      <c r="D19" s="101">
        <v>11</v>
      </c>
      <c r="E19" s="93">
        <v>0.1</v>
      </c>
      <c r="F19" s="97">
        <f t="shared" si="228"/>
        <v>0</v>
      </c>
      <c r="H19" s="98">
        <v>11</v>
      </c>
      <c r="I19" s="96">
        <f t="shared" si="241"/>
        <v>24</v>
      </c>
      <c r="J19" s="96">
        <f t="shared" si="235"/>
        <v>24</v>
      </c>
      <c r="K19" s="96">
        <f t="shared" si="235"/>
        <v>23</v>
      </c>
      <c r="L19" s="96">
        <f t="shared" si="235"/>
        <v>23</v>
      </c>
      <c r="M19" s="96">
        <f t="shared" si="235"/>
        <v>22</v>
      </c>
      <c r="N19" s="96">
        <f t="shared" si="235"/>
        <v>22</v>
      </c>
      <c r="O19" s="96">
        <f t="shared" si="235"/>
        <v>21</v>
      </c>
      <c r="P19" s="96">
        <f t="shared" si="235"/>
        <v>21</v>
      </c>
      <c r="Q19" s="96">
        <f t="shared" si="235"/>
        <v>20</v>
      </c>
      <c r="R19" s="96">
        <f t="shared" si="235"/>
        <v>20</v>
      </c>
      <c r="S19" s="96">
        <f t="shared" si="235"/>
        <v>19</v>
      </c>
      <c r="T19" s="96">
        <f t="shared" si="232"/>
        <v>19</v>
      </c>
      <c r="U19" s="96">
        <f t="shared" si="232"/>
        <v>18</v>
      </c>
      <c r="V19" s="96">
        <f t="shared" si="232"/>
        <v>18</v>
      </c>
      <c r="W19" s="96">
        <f t="shared" si="232"/>
        <v>17</v>
      </c>
      <c r="X19" s="96">
        <f t="shared" si="232"/>
        <v>17</v>
      </c>
      <c r="Y19" s="96">
        <f t="shared" si="232"/>
        <v>16</v>
      </c>
      <c r="Z19" s="96">
        <f t="shared" si="232"/>
        <v>16</v>
      </c>
      <c r="AA19" s="96">
        <f t="shared" si="232"/>
        <v>15</v>
      </c>
      <c r="AB19" s="96">
        <f t="shared" ref="AB19:AT19" si="245">ROUND(AB$57*$E19,0)</f>
        <v>15</v>
      </c>
      <c r="AC19" s="96">
        <f t="shared" si="245"/>
        <v>14</v>
      </c>
      <c r="AD19" s="96">
        <f t="shared" si="245"/>
        <v>14</v>
      </c>
      <c r="AE19" s="96">
        <f t="shared" si="245"/>
        <v>13</v>
      </c>
      <c r="AF19" s="96">
        <f t="shared" si="245"/>
        <v>13</v>
      </c>
      <c r="AG19" s="96">
        <f t="shared" si="245"/>
        <v>12</v>
      </c>
      <c r="AH19" s="96">
        <f t="shared" si="245"/>
        <v>12</v>
      </c>
      <c r="AI19" s="96">
        <f t="shared" si="245"/>
        <v>11</v>
      </c>
      <c r="AJ19" s="96">
        <f t="shared" si="245"/>
        <v>11</v>
      </c>
      <c r="AK19" s="96">
        <f t="shared" si="245"/>
        <v>10</v>
      </c>
      <c r="AL19" s="96">
        <f t="shared" si="245"/>
        <v>10</v>
      </c>
      <c r="AM19" s="96">
        <f t="shared" si="245"/>
        <v>9</v>
      </c>
      <c r="AN19" s="96">
        <f t="shared" si="245"/>
        <v>9</v>
      </c>
      <c r="AO19" s="96">
        <f t="shared" si="245"/>
        <v>8</v>
      </c>
      <c r="AP19" s="96">
        <f t="shared" si="245"/>
        <v>8</v>
      </c>
      <c r="AQ19" s="96">
        <f t="shared" si="245"/>
        <v>7</v>
      </c>
      <c r="AR19" s="96">
        <f t="shared" si="245"/>
        <v>7</v>
      </c>
      <c r="AS19" s="96">
        <f t="shared" si="245"/>
        <v>6</v>
      </c>
      <c r="AT19" s="96">
        <f t="shared" si="245"/>
        <v>6</v>
      </c>
      <c r="AU19" s="96"/>
      <c r="AV19" s="96"/>
      <c r="AW19" s="96"/>
      <c r="AX19" s="96">
        <f t="shared" si="215"/>
        <v>22</v>
      </c>
      <c r="AY19" s="96">
        <f t="shared" si="215"/>
        <v>21</v>
      </c>
      <c r="AZ19" s="96">
        <f t="shared" si="215"/>
        <v>21</v>
      </c>
      <c r="BA19" s="96">
        <f t="shared" si="215"/>
        <v>20</v>
      </c>
      <c r="BB19" s="96">
        <f t="shared" si="215"/>
        <v>20</v>
      </c>
      <c r="BC19" s="96">
        <f t="shared" si="215"/>
        <v>19</v>
      </c>
      <c r="BD19" s="96">
        <f t="shared" si="215"/>
        <v>19</v>
      </c>
      <c r="BE19" s="96">
        <f t="shared" si="215"/>
        <v>19</v>
      </c>
      <c r="BF19" s="96">
        <f t="shared" si="215"/>
        <v>18</v>
      </c>
      <c r="BG19" s="96">
        <f t="shared" si="215"/>
        <v>18</v>
      </c>
      <c r="BH19" s="96">
        <f t="shared" si="215"/>
        <v>17</v>
      </c>
      <c r="BI19" s="96">
        <f t="shared" si="215"/>
        <v>17</v>
      </c>
      <c r="BJ19" s="96">
        <f t="shared" si="215"/>
        <v>16</v>
      </c>
      <c r="BK19" s="96">
        <f t="shared" si="215"/>
        <v>16</v>
      </c>
      <c r="BL19" s="96">
        <f t="shared" si="215"/>
        <v>15</v>
      </c>
      <c r="BM19" s="96">
        <f t="shared" si="216"/>
        <v>15</v>
      </c>
      <c r="BN19" s="96">
        <f t="shared" si="216"/>
        <v>14</v>
      </c>
      <c r="BO19" s="96">
        <f t="shared" si="216"/>
        <v>14</v>
      </c>
      <c r="BP19" s="96">
        <f t="shared" si="216"/>
        <v>14</v>
      </c>
      <c r="BQ19" s="96">
        <f t="shared" si="216"/>
        <v>13</v>
      </c>
      <c r="BR19" s="96">
        <f t="shared" si="216"/>
        <v>13</v>
      </c>
      <c r="BS19" s="96">
        <f t="shared" si="216"/>
        <v>12</v>
      </c>
      <c r="BT19" s="96">
        <f t="shared" si="216"/>
        <v>12</v>
      </c>
      <c r="BU19" s="96">
        <f t="shared" si="216"/>
        <v>11</v>
      </c>
      <c r="BV19" s="96">
        <f t="shared" si="216"/>
        <v>11</v>
      </c>
      <c r="BW19" s="96">
        <f t="shared" si="216"/>
        <v>10</v>
      </c>
      <c r="BX19" s="96">
        <f t="shared" si="216"/>
        <v>10</v>
      </c>
      <c r="BY19" s="96">
        <f t="shared" si="216"/>
        <v>10</v>
      </c>
      <c r="BZ19" s="96">
        <f t="shared" si="216"/>
        <v>9</v>
      </c>
      <c r="CA19" s="96">
        <f t="shared" si="216"/>
        <v>9</v>
      </c>
      <c r="CB19" s="96">
        <f t="shared" si="216"/>
        <v>8</v>
      </c>
      <c r="CC19" s="96">
        <f t="shared" si="217"/>
        <v>8</v>
      </c>
      <c r="CD19" s="96">
        <f t="shared" si="217"/>
        <v>7</v>
      </c>
      <c r="CE19" s="96">
        <f t="shared" si="217"/>
        <v>7</v>
      </c>
      <c r="CF19" s="96">
        <f t="shared" si="217"/>
        <v>6</v>
      </c>
      <c r="CG19" s="96">
        <f t="shared" si="217"/>
        <v>6</v>
      </c>
      <c r="CH19" s="96">
        <f t="shared" si="217"/>
        <v>5</v>
      </c>
      <c r="CI19" s="96">
        <f t="shared" si="217"/>
        <v>5</v>
      </c>
      <c r="CJ19" s="96"/>
      <c r="CK19" s="96"/>
      <c r="CL19" s="96"/>
      <c r="CM19" s="96">
        <f t="shared" si="237"/>
        <v>17</v>
      </c>
      <c r="CN19" s="96">
        <f t="shared" si="218"/>
        <v>17</v>
      </c>
      <c r="CO19" s="96">
        <f t="shared" si="218"/>
        <v>17</v>
      </c>
      <c r="CP19" s="96">
        <f t="shared" si="218"/>
        <v>16</v>
      </c>
      <c r="CQ19" s="96">
        <f t="shared" si="218"/>
        <v>16</v>
      </c>
      <c r="CR19" s="96">
        <f t="shared" si="218"/>
        <v>16</v>
      </c>
      <c r="CS19" s="96">
        <f t="shared" si="218"/>
        <v>15</v>
      </c>
      <c r="CT19" s="96">
        <f t="shared" si="218"/>
        <v>15</v>
      </c>
      <c r="CU19" s="96">
        <f t="shared" si="218"/>
        <v>14</v>
      </c>
      <c r="CV19" s="96">
        <f t="shared" si="218"/>
        <v>14</v>
      </c>
      <c r="CW19" s="96">
        <f t="shared" si="218"/>
        <v>14</v>
      </c>
      <c r="CX19" s="96">
        <f t="shared" si="218"/>
        <v>13</v>
      </c>
      <c r="CY19" s="96">
        <f t="shared" si="218"/>
        <v>13</v>
      </c>
      <c r="CZ19" s="96">
        <f t="shared" si="218"/>
        <v>13</v>
      </c>
      <c r="DA19" s="96">
        <f t="shared" si="218"/>
        <v>12</v>
      </c>
      <c r="DB19" s="96">
        <f t="shared" si="218"/>
        <v>12</v>
      </c>
      <c r="DC19" s="96">
        <f t="shared" si="218"/>
        <v>12</v>
      </c>
      <c r="DD19" s="96">
        <f t="shared" si="219"/>
        <v>9</v>
      </c>
      <c r="DE19" s="96">
        <f t="shared" si="219"/>
        <v>9</v>
      </c>
      <c r="DF19" s="96">
        <f t="shared" si="219"/>
        <v>9</v>
      </c>
      <c r="DG19" s="96">
        <f t="shared" si="219"/>
        <v>8</v>
      </c>
      <c r="DH19" s="96">
        <f t="shared" si="219"/>
        <v>8</v>
      </c>
      <c r="DI19" s="96">
        <f t="shared" si="219"/>
        <v>8</v>
      </c>
      <c r="DJ19" s="96">
        <f t="shared" si="219"/>
        <v>8</v>
      </c>
      <c r="DK19" s="96">
        <f t="shared" si="219"/>
        <v>7</v>
      </c>
      <c r="DL19" s="96">
        <f t="shared" si="219"/>
        <v>7</v>
      </c>
      <c r="DM19" s="96">
        <f t="shared" si="219"/>
        <v>7</v>
      </c>
      <c r="DN19" s="96">
        <f t="shared" si="219"/>
        <v>6</v>
      </c>
      <c r="DO19" s="96">
        <f t="shared" si="219"/>
        <v>6</v>
      </c>
      <c r="DP19" s="96">
        <f t="shared" si="219"/>
        <v>6</v>
      </c>
      <c r="DQ19" s="96">
        <f t="shared" si="219"/>
        <v>5</v>
      </c>
      <c r="DR19" s="96">
        <f t="shared" si="219"/>
        <v>5</v>
      </c>
      <c r="DS19" s="96">
        <f t="shared" si="219"/>
        <v>5</v>
      </c>
      <c r="DT19" s="96">
        <f>ROUND(DT$57*$E19,0)</f>
        <v>4</v>
      </c>
      <c r="DU19" s="96">
        <f>ROUND(DU$57*$E19,0)</f>
        <v>3</v>
      </c>
      <c r="DV19" s="96">
        <f>ROUND(DV$57*$E19,0)</f>
        <v>3</v>
      </c>
      <c r="DW19" s="96">
        <f>ROUND(DW$57*$E19,0)</f>
        <v>3</v>
      </c>
      <c r="DX19" s="96">
        <f>ROUND(DX$57*$E19,0)</f>
        <v>3</v>
      </c>
      <c r="DY19" s="96"/>
      <c r="DZ19" s="96"/>
      <c r="EA19" s="96"/>
      <c r="EB19" s="96">
        <f t="shared" ref="EB19:FM19" si="246">ROUND(EB$57*$E19,0)</f>
        <v>8</v>
      </c>
      <c r="EC19" s="96">
        <f t="shared" si="246"/>
        <v>8</v>
      </c>
      <c r="ED19" s="96">
        <f t="shared" si="246"/>
        <v>7</v>
      </c>
      <c r="EE19" s="96">
        <f t="shared" si="246"/>
        <v>7</v>
      </c>
      <c r="EF19" s="96">
        <f t="shared" si="246"/>
        <v>7</v>
      </c>
      <c r="EG19" s="96">
        <f t="shared" si="246"/>
        <v>7</v>
      </c>
      <c r="EH19" s="96">
        <f t="shared" si="246"/>
        <v>7</v>
      </c>
      <c r="EI19" s="96">
        <f t="shared" si="246"/>
        <v>7</v>
      </c>
      <c r="EJ19" s="96">
        <f t="shared" si="246"/>
        <v>6</v>
      </c>
      <c r="EK19" s="96">
        <f t="shared" si="246"/>
        <v>6</v>
      </c>
      <c r="EL19" s="96">
        <f t="shared" si="246"/>
        <v>6</v>
      </c>
      <c r="EM19" s="96">
        <f t="shared" si="246"/>
        <v>6</v>
      </c>
      <c r="EN19" s="96">
        <f t="shared" si="246"/>
        <v>6</v>
      </c>
      <c r="EO19" s="96">
        <f t="shared" si="246"/>
        <v>6</v>
      </c>
      <c r="EP19" s="96">
        <f t="shared" si="246"/>
        <v>5</v>
      </c>
      <c r="EQ19" s="96">
        <f t="shared" si="246"/>
        <v>5</v>
      </c>
      <c r="ER19" s="96">
        <f t="shared" si="246"/>
        <v>5</v>
      </c>
      <c r="ES19" s="96">
        <f t="shared" si="246"/>
        <v>4</v>
      </c>
      <c r="ET19" s="96">
        <f t="shared" si="246"/>
        <v>4</v>
      </c>
      <c r="EU19" s="96">
        <f t="shared" si="246"/>
        <v>4</v>
      </c>
      <c r="EV19" s="96">
        <f t="shared" si="246"/>
        <v>4</v>
      </c>
      <c r="EW19" s="96">
        <f t="shared" si="246"/>
        <v>4</v>
      </c>
      <c r="EX19" s="96">
        <f t="shared" si="246"/>
        <v>4</v>
      </c>
      <c r="EY19" s="96">
        <f t="shared" si="246"/>
        <v>4</v>
      </c>
      <c r="EZ19" s="96">
        <f t="shared" si="246"/>
        <v>3</v>
      </c>
      <c r="FA19" s="96">
        <f t="shared" si="246"/>
        <v>3</v>
      </c>
      <c r="FB19" s="96">
        <f t="shared" si="246"/>
        <v>3</v>
      </c>
      <c r="FC19" s="96">
        <f t="shared" si="246"/>
        <v>3</v>
      </c>
      <c r="FD19" s="96">
        <f t="shared" si="246"/>
        <v>3</v>
      </c>
      <c r="FE19" s="96">
        <f t="shared" si="246"/>
        <v>3</v>
      </c>
      <c r="FF19" s="96">
        <f t="shared" si="246"/>
        <v>3</v>
      </c>
      <c r="FG19" s="96">
        <f t="shared" si="246"/>
        <v>2</v>
      </c>
      <c r="FH19" s="96">
        <f t="shared" si="246"/>
        <v>2</v>
      </c>
      <c r="FI19" s="96">
        <f t="shared" si="246"/>
        <v>2</v>
      </c>
      <c r="FJ19" s="96">
        <f t="shared" si="246"/>
        <v>1</v>
      </c>
      <c r="FK19" s="96">
        <f t="shared" si="246"/>
        <v>1</v>
      </c>
      <c r="FL19" s="96">
        <f t="shared" si="246"/>
        <v>1</v>
      </c>
      <c r="FM19" s="96">
        <f t="shared" si="246"/>
        <v>1</v>
      </c>
      <c r="FN19" s="96"/>
      <c r="FO19" s="96"/>
      <c r="FP19" s="96"/>
      <c r="FQ19" s="96">
        <f t="shared" si="240"/>
        <v>4</v>
      </c>
      <c r="FR19" s="96">
        <f t="shared" si="240"/>
        <v>4</v>
      </c>
      <c r="FS19" s="96">
        <f t="shared" si="240"/>
        <v>4</v>
      </c>
      <c r="FT19" s="96">
        <f t="shared" si="240"/>
        <v>4</v>
      </c>
      <c r="FU19" s="96">
        <f t="shared" si="240"/>
        <v>4</v>
      </c>
      <c r="FV19" s="96">
        <f t="shared" si="240"/>
        <v>3</v>
      </c>
      <c r="FW19" s="96">
        <f t="shared" si="240"/>
        <v>3</v>
      </c>
      <c r="FX19" s="96">
        <f t="shared" si="240"/>
        <v>3</v>
      </c>
      <c r="FY19" s="96">
        <f t="shared" si="240"/>
        <v>3</v>
      </c>
      <c r="FZ19" s="96">
        <f t="shared" si="240"/>
        <v>3</v>
      </c>
      <c r="GA19" s="96">
        <f t="shared" si="240"/>
        <v>3</v>
      </c>
      <c r="GB19" s="96">
        <f t="shared" si="240"/>
        <v>3</v>
      </c>
      <c r="GC19" s="96">
        <f t="shared" si="240"/>
        <v>3</v>
      </c>
      <c r="GD19" s="96">
        <f t="shared" si="240"/>
        <v>3</v>
      </c>
      <c r="GE19" s="96">
        <f t="shared" si="240"/>
        <v>3</v>
      </c>
      <c r="GF19" s="96">
        <f t="shared" si="240"/>
        <v>3</v>
      </c>
      <c r="GG19" s="96">
        <f t="shared" si="240"/>
        <v>3</v>
      </c>
      <c r="GH19" s="96">
        <f t="shared" si="240"/>
        <v>2</v>
      </c>
      <c r="GI19" s="96">
        <f t="shared" si="240"/>
        <v>2</v>
      </c>
      <c r="GJ19" s="96">
        <f t="shared" si="240"/>
        <v>2</v>
      </c>
      <c r="GK19" s="96">
        <f t="shared" si="240"/>
        <v>2</v>
      </c>
      <c r="GL19" s="96">
        <f t="shared" si="240"/>
        <v>2</v>
      </c>
      <c r="GM19" s="96">
        <f t="shared" si="240"/>
        <v>2</v>
      </c>
      <c r="GN19" s="96">
        <f t="shared" si="240"/>
        <v>2</v>
      </c>
      <c r="GO19" s="96">
        <f t="shared" si="240"/>
        <v>2</v>
      </c>
      <c r="GP19" s="96">
        <f t="shared" si="240"/>
        <v>2</v>
      </c>
      <c r="GQ19" s="96">
        <f t="shared" si="240"/>
        <v>2</v>
      </c>
      <c r="GR19" s="96">
        <f t="shared" si="240"/>
        <v>1</v>
      </c>
      <c r="GS19" s="96">
        <f t="shared" si="240"/>
        <v>1</v>
      </c>
      <c r="GT19" s="96">
        <f t="shared" si="240"/>
        <v>1</v>
      </c>
      <c r="GU19" s="96">
        <f t="shared" si="240"/>
        <v>1</v>
      </c>
      <c r="GV19" s="96">
        <f t="shared" si="240"/>
        <v>1</v>
      </c>
      <c r="GW19" s="96">
        <f t="shared" si="240"/>
        <v>1</v>
      </c>
      <c r="GX19" s="96">
        <f t="shared" si="240"/>
        <v>1</v>
      </c>
      <c r="GY19" s="96">
        <f t="shared" si="240"/>
        <v>1</v>
      </c>
      <c r="GZ19" s="96">
        <f t="shared" si="240"/>
        <v>1</v>
      </c>
      <c r="HA19" s="96">
        <f t="shared" si="240"/>
        <v>1</v>
      </c>
      <c r="HB19" s="96"/>
      <c r="HC19" s="96"/>
      <c r="HD19" s="96"/>
      <c r="HE19" s="96"/>
    </row>
    <row r="20" spans="1:213" x14ac:dyDescent="0.25">
      <c r="A20" s="91">
        <v>12</v>
      </c>
      <c r="B20" s="91">
        <v>0.15</v>
      </c>
      <c r="C20" s="10">
        <f t="shared" si="227"/>
        <v>0.03</v>
      </c>
      <c r="D20" s="101">
        <v>12</v>
      </c>
      <c r="E20" s="93">
        <v>0.1</v>
      </c>
      <c r="F20" s="97">
        <f t="shared" si="228"/>
        <v>0</v>
      </c>
      <c r="H20" s="98">
        <v>12</v>
      </c>
      <c r="I20" s="96">
        <f t="shared" si="241"/>
        <v>24</v>
      </c>
      <c r="J20" s="96">
        <f t="shared" si="235"/>
        <v>24</v>
      </c>
      <c r="K20" s="96">
        <f t="shared" si="235"/>
        <v>23</v>
      </c>
      <c r="L20" s="96">
        <f t="shared" si="235"/>
        <v>23</v>
      </c>
      <c r="M20" s="96">
        <f t="shared" si="235"/>
        <v>22</v>
      </c>
      <c r="N20" s="96">
        <f t="shared" si="235"/>
        <v>22</v>
      </c>
      <c r="O20" s="96">
        <f t="shared" si="235"/>
        <v>21</v>
      </c>
      <c r="P20" s="96">
        <f t="shared" si="235"/>
        <v>21</v>
      </c>
      <c r="Q20" s="96">
        <f t="shared" si="235"/>
        <v>20</v>
      </c>
      <c r="R20" s="96">
        <f t="shared" si="235"/>
        <v>20</v>
      </c>
      <c r="S20" s="96">
        <f t="shared" si="235"/>
        <v>19</v>
      </c>
      <c r="T20" s="96">
        <f t="shared" si="232"/>
        <v>19</v>
      </c>
      <c r="U20" s="96">
        <f t="shared" si="232"/>
        <v>18</v>
      </c>
      <c r="V20" s="96">
        <f t="shared" si="232"/>
        <v>18</v>
      </c>
      <c r="W20" s="96">
        <f t="shared" si="232"/>
        <v>17</v>
      </c>
      <c r="X20" s="96">
        <f t="shared" si="232"/>
        <v>17</v>
      </c>
      <c r="Y20" s="96">
        <f t="shared" si="232"/>
        <v>16</v>
      </c>
      <c r="Z20" s="96">
        <f t="shared" si="232"/>
        <v>16</v>
      </c>
      <c r="AA20" s="96">
        <f t="shared" si="232"/>
        <v>15</v>
      </c>
      <c r="AB20" s="96">
        <f t="shared" ref="AB20:AS20" si="247">ROUND(AB$57*$E20,0)</f>
        <v>15</v>
      </c>
      <c r="AC20" s="96">
        <f t="shared" si="247"/>
        <v>14</v>
      </c>
      <c r="AD20" s="96">
        <f t="shared" si="247"/>
        <v>14</v>
      </c>
      <c r="AE20" s="96">
        <f t="shared" si="247"/>
        <v>13</v>
      </c>
      <c r="AF20" s="96">
        <f t="shared" si="247"/>
        <v>13</v>
      </c>
      <c r="AG20" s="96">
        <f t="shared" si="247"/>
        <v>12</v>
      </c>
      <c r="AH20" s="96">
        <f t="shared" si="247"/>
        <v>12</v>
      </c>
      <c r="AI20" s="96">
        <f t="shared" si="247"/>
        <v>11</v>
      </c>
      <c r="AJ20" s="96">
        <f t="shared" si="247"/>
        <v>11</v>
      </c>
      <c r="AK20" s="96">
        <f t="shared" si="247"/>
        <v>10</v>
      </c>
      <c r="AL20" s="96">
        <f t="shared" si="247"/>
        <v>10</v>
      </c>
      <c r="AM20" s="96">
        <f t="shared" si="247"/>
        <v>9</v>
      </c>
      <c r="AN20" s="96">
        <f t="shared" si="247"/>
        <v>9</v>
      </c>
      <c r="AO20" s="96">
        <f t="shared" si="247"/>
        <v>8</v>
      </c>
      <c r="AP20" s="96">
        <f t="shared" si="247"/>
        <v>8</v>
      </c>
      <c r="AQ20" s="96">
        <f t="shared" si="247"/>
        <v>7</v>
      </c>
      <c r="AR20" s="96">
        <f t="shared" si="247"/>
        <v>7</v>
      </c>
      <c r="AS20" s="96">
        <f t="shared" si="247"/>
        <v>6</v>
      </c>
      <c r="AT20" s="96"/>
      <c r="AU20" s="96"/>
      <c r="AV20" s="96"/>
      <c r="AW20" s="96"/>
      <c r="AX20" s="96">
        <f t="shared" si="215"/>
        <v>22</v>
      </c>
      <c r="AY20" s="96">
        <f t="shared" si="215"/>
        <v>21</v>
      </c>
      <c r="AZ20" s="96">
        <f t="shared" si="215"/>
        <v>21</v>
      </c>
      <c r="BA20" s="96">
        <f t="shared" si="215"/>
        <v>20</v>
      </c>
      <c r="BB20" s="96">
        <f t="shared" si="215"/>
        <v>20</v>
      </c>
      <c r="BC20" s="96">
        <f t="shared" si="215"/>
        <v>19</v>
      </c>
      <c r="BD20" s="96">
        <f t="shared" si="215"/>
        <v>19</v>
      </c>
      <c r="BE20" s="96">
        <f t="shared" si="215"/>
        <v>19</v>
      </c>
      <c r="BF20" s="96">
        <f t="shared" si="215"/>
        <v>18</v>
      </c>
      <c r="BG20" s="96">
        <f t="shared" si="215"/>
        <v>18</v>
      </c>
      <c r="BH20" s="96">
        <f t="shared" si="215"/>
        <v>17</v>
      </c>
      <c r="BI20" s="96">
        <f t="shared" si="215"/>
        <v>17</v>
      </c>
      <c r="BJ20" s="96">
        <f t="shared" si="215"/>
        <v>16</v>
      </c>
      <c r="BK20" s="96">
        <f t="shared" si="215"/>
        <v>16</v>
      </c>
      <c r="BL20" s="96">
        <f t="shared" si="215"/>
        <v>15</v>
      </c>
      <c r="BM20" s="96">
        <f t="shared" si="216"/>
        <v>15</v>
      </c>
      <c r="BN20" s="96">
        <f t="shared" si="216"/>
        <v>14</v>
      </c>
      <c r="BO20" s="96">
        <f t="shared" si="216"/>
        <v>14</v>
      </c>
      <c r="BP20" s="96">
        <f t="shared" si="216"/>
        <v>14</v>
      </c>
      <c r="BQ20" s="96">
        <f t="shared" si="216"/>
        <v>13</v>
      </c>
      <c r="BR20" s="96">
        <f t="shared" si="216"/>
        <v>13</v>
      </c>
      <c r="BS20" s="96">
        <f t="shared" si="216"/>
        <v>12</v>
      </c>
      <c r="BT20" s="96">
        <f t="shared" si="216"/>
        <v>12</v>
      </c>
      <c r="BU20" s="96">
        <f t="shared" si="216"/>
        <v>11</v>
      </c>
      <c r="BV20" s="96">
        <f t="shared" si="216"/>
        <v>11</v>
      </c>
      <c r="BW20" s="96">
        <f t="shared" si="216"/>
        <v>10</v>
      </c>
      <c r="BX20" s="96">
        <f t="shared" si="216"/>
        <v>10</v>
      </c>
      <c r="BY20" s="96">
        <f t="shared" si="216"/>
        <v>10</v>
      </c>
      <c r="BZ20" s="96">
        <f t="shared" si="216"/>
        <v>9</v>
      </c>
      <c r="CA20" s="96">
        <f t="shared" si="216"/>
        <v>9</v>
      </c>
      <c r="CB20" s="96">
        <f t="shared" si="216"/>
        <v>8</v>
      </c>
      <c r="CC20" s="96">
        <f t="shared" si="217"/>
        <v>8</v>
      </c>
      <c r="CD20" s="96">
        <f t="shared" si="217"/>
        <v>7</v>
      </c>
      <c r="CE20" s="96">
        <f t="shared" si="217"/>
        <v>7</v>
      </c>
      <c r="CF20" s="96">
        <f t="shared" si="217"/>
        <v>6</v>
      </c>
      <c r="CG20" s="96">
        <f t="shared" si="217"/>
        <v>6</v>
      </c>
      <c r="CH20" s="96">
        <f t="shared" si="217"/>
        <v>5</v>
      </c>
      <c r="CI20" s="96"/>
      <c r="CJ20" s="96"/>
      <c r="CK20" s="96"/>
      <c r="CL20" s="96"/>
      <c r="CM20" s="96">
        <f t="shared" si="237"/>
        <v>17</v>
      </c>
      <c r="CN20" s="96">
        <f t="shared" si="218"/>
        <v>17</v>
      </c>
      <c r="CO20" s="96">
        <f t="shared" si="218"/>
        <v>17</v>
      </c>
      <c r="CP20" s="96">
        <f t="shared" si="218"/>
        <v>16</v>
      </c>
      <c r="CQ20" s="96">
        <f t="shared" si="218"/>
        <v>16</v>
      </c>
      <c r="CR20" s="96">
        <f t="shared" si="218"/>
        <v>16</v>
      </c>
      <c r="CS20" s="96">
        <f t="shared" si="218"/>
        <v>15</v>
      </c>
      <c r="CT20" s="96">
        <f t="shared" si="218"/>
        <v>15</v>
      </c>
      <c r="CU20" s="96">
        <f t="shared" si="218"/>
        <v>14</v>
      </c>
      <c r="CV20" s="96">
        <f t="shared" si="218"/>
        <v>14</v>
      </c>
      <c r="CW20" s="96">
        <f t="shared" si="218"/>
        <v>14</v>
      </c>
      <c r="CX20" s="96">
        <f t="shared" si="218"/>
        <v>13</v>
      </c>
      <c r="CY20" s="96">
        <f t="shared" si="218"/>
        <v>13</v>
      </c>
      <c r="CZ20" s="96">
        <f t="shared" si="218"/>
        <v>13</v>
      </c>
      <c r="DA20" s="96">
        <f t="shared" si="218"/>
        <v>12</v>
      </c>
      <c r="DB20" s="96">
        <f t="shared" si="218"/>
        <v>12</v>
      </c>
      <c r="DC20" s="96">
        <f t="shared" si="218"/>
        <v>12</v>
      </c>
      <c r="DD20" s="96">
        <f t="shared" si="219"/>
        <v>9</v>
      </c>
      <c r="DE20" s="96">
        <f t="shared" si="219"/>
        <v>9</v>
      </c>
      <c r="DF20" s="96">
        <f t="shared" si="219"/>
        <v>9</v>
      </c>
      <c r="DG20" s="96">
        <f t="shared" si="219"/>
        <v>8</v>
      </c>
      <c r="DH20" s="96">
        <f t="shared" si="219"/>
        <v>8</v>
      </c>
      <c r="DI20" s="96">
        <f t="shared" si="219"/>
        <v>8</v>
      </c>
      <c r="DJ20" s="96">
        <f t="shared" si="219"/>
        <v>8</v>
      </c>
      <c r="DK20" s="96">
        <f t="shared" si="219"/>
        <v>7</v>
      </c>
      <c r="DL20" s="96">
        <f t="shared" si="219"/>
        <v>7</v>
      </c>
      <c r="DM20" s="96">
        <f t="shared" si="219"/>
        <v>7</v>
      </c>
      <c r="DN20" s="96">
        <f t="shared" si="219"/>
        <v>6</v>
      </c>
      <c r="DO20" s="96">
        <f t="shared" si="219"/>
        <v>6</v>
      </c>
      <c r="DP20" s="96">
        <f t="shared" si="219"/>
        <v>6</v>
      </c>
      <c r="DQ20" s="96">
        <f t="shared" si="219"/>
        <v>5</v>
      </c>
      <c r="DR20" s="96">
        <f t="shared" si="219"/>
        <v>5</v>
      </c>
      <c r="DS20" s="96">
        <f t="shared" si="219"/>
        <v>5</v>
      </c>
      <c r="DT20" s="96">
        <f>ROUND(DT$57*$E20,0)</f>
        <v>4</v>
      </c>
      <c r="DU20" s="96">
        <f>ROUND(DU$57*$E20,0)</f>
        <v>3</v>
      </c>
      <c r="DV20" s="96">
        <f>ROUND(DV$57*$E20,0)</f>
        <v>3</v>
      </c>
      <c r="DW20" s="96">
        <f>ROUND(DW$57*$E20,0)</f>
        <v>3</v>
      </c>
      <c r="DX20" s="96"/>
      <c r="DY20" s="96"/>
      <c r="DZ20" s="96"/>
      <c r="EA20" s="96"/>
      <c r="EB20" s="96">
        <f t="shared" ref="EB20:FL20" si="248">ROUND(EB$57*$E20,0)</f>
        <v>8</v>
      </c>
      <c r="EC20" s="96">
        <f t="shared" si="248"/>
        <v>8</v>
      </c>
      <c r="ED20" s="96">
        <f t="shared" si="248"/>
        <v>7</v>
      </c>
      <c r="EE20" s="96">
        <f t="shared" si="248"/>
        <v>7</v>
      </c>
      <c r="EF20" s="96">
        <f t="shared" si="248"/>
        <v>7</v>
      </c>
      <c r="EG20" s="96">
        <f t="shared" si="248"/>
        <v>7</v>
      </c>
      <c r="EH20" s="96">
        <f t="shared" si="248"/>
        <v>7</v>
      </c>
      <c r="EI20" s="96">
        <f t="shared" si="248"/>
        <v>7</v>
      </c>
      <c r="EJ20" s="96">
        <f t="shared" si="248"/>
        <v>6</v>
      </c>
      <c r="EK20" s="96">
        <f t="shared" si="248"/>
        <v>6</v>
      </c>
      <c r="EL20" s="96">
        <f t="shared" si="248"/>
        <v>6</v>
      </c>
      <c r="EM20" s="96">
        <f t="shared" si="248"/>
        <v>6</v>
      </c>
      <c r="EN20" s="96">
        <f t="shared" si="248"/>
        <v>6</v>
      </c>
      <c r="EO20" s="96">
        <f t="shared" si="248"/>
        <v>6</v>
      </c>
      <c r="EP20" s="96">
        <f t="shared" si="248"/>
        <v>5</v>
      </c>
      <c r="EQ20" s="96">
        <f t="shared" si="248"/>
        <v>5</v>
      </c>
      <c r="ER20" s="96">
        <f t="shared" si="248"/>
        <v>5</v>
      </c>
      <c r="ES20" s="96">
        <f t="shared" si="248"/>
        <v>4</v>
      </c>
      <c r="ET20" s="96">
        <f t="shared" si="248"/>
        <v>4</v>
      </c>
      <c r="EU20" s="96">
        <f t="shared" si="248"/>
        <v>4</v>
      </c>
      <c r="EV20" s="96">
        <f t="shared" si="248"/>
        <v>4</v>
      </c>
      <c r="EW20" s="96">
        <f t="shared" si="248"/>
        <v>4</v>
      </c>
      <c r="EX20" s="96">
        <f t="shared" si="248"/>
        <v>4</v>
      </c>
      <c r="EY20" s="96">
        <f t="shared" si="248"/>
        <v>4</v>
      </c>
      <c r="EZ20" s="96">
        <f t="shared" si="248"/>
        <v>3</v>
      </c>
      <c r="FA20" s="96">
        <f t="shared" si="248"/>
        <v>3</v>
      </c>
      <c r="FB20" s="96">
        <f t="shared" si="248"/>
        <v>3</v>
      </c>
      <c r="FC20" s="96">
        <f t="shared" si="248"/>
        <v>3</v>
      </c>
      <c r="FD20" s="96">
        <f t="shared" si="248"/>
        <v>3</v>
      </c>
      <c r="FE20" s="96">
        <f t="shared" si="248"/>
        <v>3</v>
      </c>
      <c r="FF20" s="96">
        <f t="shared" si="248"/>
        <v>3</v>
      </c>
      <c r="FG20" s="96">
        <f t="shared" si="248"/>
        <v>2</v>
      </c>
      <c r="FH20" s="96">
        <f t="shared" si="248"/>
        <v>2</v>
      </c>
      <c r="FI20" s="96">
        <f t="shared" si="248"/>
        <v>2</v>
      </c>
      <c r="FJ20" s="96">
        <f t="shared" si="248"/>
        <v>1</v>
      </c>
      <c r="FK20" s="96">
        <f t="shared" si="248"/>
        <v>1</v>
      </c>
      <c r="FL20" s="96">
        <f t="shared" si="248"/>
        <v>1</v>
      </c>
      <c r="FM20" s="96"/>
      <c r="FN20" s="96"/>
      <c r="FO20" s="96"/>
      <c r="FP20" s="96"/>
      <c r="FQ20" s="96">
        <f t="shared" si="240"/>
        <v>4</v>
      </c>
      <c r="FR20" s="96">
        <f t="shared" si="240"/>
        <v>4</v>
      </c>
      <c r="FS20" s="96">
        <f t="shared" si="240"/>
        <v>4</v>
      </c>
      <c r="FT20" s="96">
        <f t="shared" si="240"/>
        <v>4</v>
      </c>
      <c r="FU20" s="96">
        <f t="shared" si="240"/>
        <v>4</v>
      </c>
      <c r="FV20" s="96">
        <f t="shared" si="240"/>
        <v>3</v>
      </c>
      <c r="FW20" s="96">
        <f t="shared" si="240"/>
        <v>3</v>
      </c>
      <c r="FX20" s="96">
        <f t="shared" si="240"/>
        <v>3</v>
      </c>
      <c r="FY20" s="96">
        <f t="shared" si="240"/>
        <v>3</v>
      </c>
      <c r="FZ20" s="96">
        <f t="shared" si="240"/>
        <v>3</v>
      </c>
      <c r="GA20" s="96">
        <f t="shared" si="240"/>
        <v>3</v>
      </c>
      <c r="GB20" s="96">
        <f t="shared" si="240"/>
        <v>3</v>
      </c>
      <c r="GC20" s="96">
        <f t="shared" si="240"/>
        <v>3</v>
      </c>
      <c r="GD20" s="96">
        <f t="shared" si="240"/>
        <v>3</v>
      </c>
      <c r="GE20" s="96">
        <f t="shared" si="240"/>
        <v>3</v>
      </c>
      <c r="GF20" s="96">
        <f t="shared" si="240"/>
        <v>3</v>
      </c>
      <c r="GG20" s="96">
        <f t="shared" si="240"/>
        <v>3</v>
      </c>
      <c r="GH20" s="96">
        <f t="shared" si="240"/>
        <v>2</v>
      </c>
      <c r="GI20" s="96">
        <f t="shared" si="240"/>
        <v>2</v>
      </c>
      <c r="GJ20" s="96">
        <f t="shared" si="240"/>
        <v>2</v>
      </c>
      <c r="GK20" s="96">
        <f t="shared" si="240"/>
        <v>2</v>
      </c>
      <c r="GL20" s="96">
        <f t="shared" si="240"/>
        <v>2</v>
      </c>
      <c r="GM20" s="96">
        <f t="shared" si="240"/>
        <v>2</v>
      </c>
      <c r="GN20" s="96">
        <f t="shared" si="240"/>
        <v>2</v>
      </c>
      <c r="GO20" s="96">
        <f t="shared" si="240"/>
        <v>2</v>
      </c>
      <c r="GP20" s="96">
        <f t="shared" si="240"/>
        <v>2</v>
      </c>
      <c r="GQ20" s="96">
        <f t="shared" si="240"/>
        <v>2</v>
      </c>
      <c r="GR20" s="96">
        <f t="shared" si="240"/>
        <v>1</v>
      </c>
      <c r="GS20" s="96">
        <f t="shared" si="240"/>
        <v>1</v>
      </c>
      <c r="GT20" s="96">
        <f t="shared" si="240"/>
        <v>1</v>
      </c>
      <c r="GU20" s="96">
        <f t="shared" si="240"/>
        <v>1</v>
      </c>
      <c r="GV20" s="96">
        <f t="shared" si="240"/>
        <v>1</v>
      </c>
      <c r="GW20" s="96">
        <f t="shared" si="240"/>
        <v>1</v>
      </c>
      <c r="GX20" s="96">
        <f t="shared" si="240"/>
        <v>1</v>
      </c>
      <c r="GY20" s="96">
        <f t="shared" si="240"/>
        <v>1</v>
      </c>
      <c r="GZ20" s="96">
        <f t="shared" si="240"/>
        <v>1</v>
      </c>
      <c r="HA20" s="96">
        <f t="shared" si="240"/>
        <v>1</v>
      </c>
      <c r="HB20" s="96"/>
      <c r="HC20" s="96"/>
      <c r="HD20" s="96"/>
      <c r="HE20" s="96"/>
    </row>
    <row r="21" spans="1:213" x14ac:dyDescent="0.25">
      <c r="A21" s="91">
        <v>13</v>
      </c>
      <c r="B21" s="91">
        <v>0.13</v>
      </c>
      <c r="C21" s="10">
        <f t="shared" si="227"/>
        <v>1.999999999999999E-2</v>
      </c>
      <c r="D21" s="102">
        <v>13</v>
      </c>
      <c r="E21" s="93">
        <v>0.06</v>
      </c>
      <c r="F21" s="97">
        <f t="shared" si="228"/>
        <v>4.0000000000000008E-2</v>
      </c>
      <c r="H21" s="98">
        <v>13</v>
      </c>
      <c r="I21" s="96">
        <f t="shared" si="241"/>
        <v>14</v>
      </c>
      <c r="J21" s="96">
        <f t="shared" si="235"/>
        <v>14</v>
      </c>
      <c r="K21" s="96">
        <f t="shared" si="235"/>
        <v>14</v>
      </c>
      <c r="L21" s="96">
        <f t="shared" si="235"/>
        <v>14</v>
      </c>
      <c r="M21" s="96">
        <f t="shared" si="235"/>
        <v>13</v>
      </c>
      <c r="N21" s="96">
        <f t="shared" si="235"/>
        <v>13</v>
      </c>
      <c r="O21" s="96">
        <f t="shared" si="235"/>
        <v>13</v>
      </c>
      <c r="P21" s="96">
        <f t="shared" si="235"/>
        <v>12</v>
      </c>
      <c r="Q21" s="96">
        <f t="shared" si="235"/>
        <v>12</v>
      </c>
      <c r="R21" s="96">
        <f t="shared" si="235"/>
        <v>12</v>
      </c>
      <c r="S21" s="96">
        <f t="shared" si="235"/>
        <v>11</v>
      </c>
      <c r="T21" s="96">
        <f t="shared" si="232"/>
        <v>11</v>
      </c>
      <c r="U21" s="96">
        <f t="shared" si="232"/>
        <v>11</v>
      </c>
      <c r="V21" s="96">
        <f t="shared" si="232"/>
        <v>11</v>
      </c>
      <c r="W21" s="96">
        <f t="shared" si="232"/>
        <v>10</v>
      </c>
      <c r="X21" s="96">
        <f t="shared" si="232"/>
        <v>10</v>
      </c>
      <c r="Y21" s="96">
        <f t="shared" si="232"/>
        <v>10</v>
      </c>
      <c r="Z21" s="96">
        <f t="shared" si="232"/>
        <v>9</v>
      </c>
      <c r="AA21" s="96">
        <f t="shared" si="232"/>
        <v>9</v>
      </c>
      <c r="AB21" s="96">
        <f t="shared" ref="AB21:AR21" si="249">ROUND(AB$57*$E21,0)</f>
        <v>9</v>
      </c>
      <c r="AC21" s="96">
        <f t="shared" si="249"/>
        <v>8</v>
      </c>
      <c r="AD21" s="96">
        <f t="shared" si="249"/>
        <v>8</v>
      </c>
      <c r="AE21" s="96">
        <f t="shared" si="249"/>
        <v>8</v>
      </c>
      <c r="AF21" s="96">
        <f t="shared" si="249"/>
        <v>8</v>
      </c>
      <c r="AG21" s="96">
        <f t="shared" si="249"/>
        <v>7</v>
      </c>
      <c r="AH21" s="96">
        <f t="shared" si="249"/>
        <v>7</v>
      </c>
      <c r="AI21" s="96">
        <f t="shared" si="249"/>
        <v>7</v>
      </c>
      <c r="AJ21" s="96">
        <f t="shared" si="249"/>
        <v>6</v>
      </c>
      <c r="AK21" s="96">
        <f t="shared" si="249"/>
        <v>6</v>
      </c>
      <c r="AL21" s="96">
        <f t="shared" si="249"/>
        <v>6</v>
      </c>
      <c r="AM21" s="96">
        <f t="shared" si="249"/>
        <v>5</v>
      </c>
      <c r="AN21" s="96">
        <f t="shared" si="249"/>
        <v>5</v>
      </c>
      <c r="AO21" s="96">
        <f t="shared" si="249"/>
        <v>5</v>
      </c>
      <c r="AP21" s="96">
        <f t="shared" si="249"/>
        <v>5</v>
      </c>
      <c r="AQ21" s="96">
        <f t="shared" si="249"/>
        <v>4</v>
      </c>
      <c r="AR21" s="96">
        <f t="shared" si="249"/>
        <v>4</v>
      </c>
      <c r="AS21" s="96"/>
      <c r="AT21" s="96"/>
      <c r="AU21" s="96"/>
      <c r="AV21" s="96"/>
      <c r="AW21" s="96"/>
      <c r="AX21" s="96">
        <f t="shared" si="215"/>
        <v>13</v>
      </c>
      <c r="AY21" s="96">
        <f t="shared" si="215"/>
        <v>13</v>
      </c>
      <c r="AZ21" s="96">
        <f t="shared" si="215"/>
        <v>12</v>
      </c>
      <c r="BA21" s="96">
        <f t="shared" si="215"/>
        <v>12</v>
      </c>
      <c r="BB21" s="96">
        <f t="shared" si="215"/>
        <v>12</v>
      </c>
      <c r="BC21" s="96">
        <f t="shared" si="215"/>
        <v>12</v>
      </c>
      <c r="BD21" s="96">
        <f t="shared" si="215"/>
        <v>11</v>
      </c>
      <c r="BE21" s="96">
        <f t="shared" si="215"/>
        <v>11</v>
      </c>
      <c r="BF21" s="96">
        <f t="shared" si="215"/>
        <v>11</v>
      </c>
      <c r="BG21" s="96">
        <f t="shared" si="215"/>
        <v>11</v>
      </c>
      <c r="BH21" s="96">
        <f t="shared" si="215"/>
        <v>10</v>
      </c>
      <c r="BI21" s="96">
        <f t="shared" si="215"/>
        <v>10</v>
      </c>
      <c r="BJ21" s="96">
        <f t="shared" si="215"/>
        <v>10</v>
      </c>
      <c r="BK21" s="96">
        <f t="shared" si="215"/>
        <v>9</v>
      </c>
      <c r="BL21" s="96">
        <f t="shared" si="215"/>
        <v>9</v>
      </c>
      <c r="BM21" s="96">
        <f t="shared" si="216"/>
        <v>9</v>
      </c>
      <c r="BN21" s="96">
        <f t="shared" si="216"/>
        <v>9</v>
      </c>
      <c r="BO21" s="96">
        <f t="shared" si="216"/>
        <v>8</v>
      </c>
      <c r="BP21" s="96">
        <f t="shared" si="216"/>
        <v>8</v>
      </c>
      <c r="BQ21" s="96">
        <f t="shared" si="216"/>
        <v>8</v>
      </c>
      <c r="BR21" s="96">
        <f t="shared" si="216"/>
        <v>8</v>
      </c>
      <c r="BS21" s="96">
        <f t="shared" si="216"/>
        <v>7</v>
      </c>
      <c r="BT21" s="96">
        <f t="shared" si="216"/>
        <v>7</v>
      </c>
      <c r="BU21" s="96">
        <f t="shared" si="216"/>
        <v>7</v>
      </c>
      <c r="BV21" s="96">
        <f t="shared" si="216"/>
        <v>6</v>
      </c>
      <c r="BW21" s="96">
        <f t="shared" si="216"/>
        <v>6</v>
      </c>
      <c r="BX21" s="96">
        <f t="shared" si="216"/>
        <v>6</v>
      </c>
      <c r="BY21" s="96">
        <f t="shared" si="216"/>
        <v>6</v>
      </c>
      <c r="BZ21" s="96">
        <f t="shared" si="216"/>
        <v>5</v>
      </c>
      <c r="CA21" s="96">
        <f t="shared" si="216"/>
        <v>5</v>
      </c>
      <c r="CB21" s="96">
        <f t="shared" si="216"/>
        <v>5</v>
      </c>
      <c r="CC21" s="96">
        <f t="shared" si="217"/>
        <v>5</v>
      </c>
      <c r="CD21" s="96">
        <f t="shared" si="217"/>
        <v>4</v>
      </c>
      <c r="CE21" s="96">
        <f t="shared" si="217"/>
        <v>4</v>
      </c>
      <c r="CF21" s="96">
        <f t="shared" si="217"/>
        <v>4</v>
      </c>
      <c r="CG21" s="96">
        <f t="shared" si="217"/>
        <v>4</v>
      </c>
      <c r="CH21" s="96"/>
      <c r="CI21" s="96"/>
      <c r="CJ21" s="96"/>
      <c r="CK21" s="96"/>
      <c r="CL21" s="96"/>
      <c r="CM21" s="96">
        <f t="shared" si="237"/>
        <v>10</v>
      </c>
      <c r="CN21" s="96">
        <f t="shared" si="218"/>
        <v>10</v>
      </c>
      <c r="CO21" s="96">
        <f t="shared" si="218"/>
        <v>10</v>
      </c>
      <c r="CP21" s="96">
        <f t="shared" si="218"/>
        <v>10</v>
      </c>
      <c r="CQ21" s="96">
        <f t="shared" si="218"/>
        <v>9</v>
      </c>
      <c r="CR21" s="96">
        <f t="shared" si="218"/>
        <v>9</v>
      </c>
      <c r="CS21" s="96">
        <f t="shared" si="218"/>
        <v>9</v>
      </c>
      <c r="CT21" s="96">
        <f t="shared" si="218"/>
        <v>9</v>
      </c>
      <c r="CU21" s="96">
        <f t="shared" si="218"/>
        <v>9</v>
      </c>
      <c r="CV21" s="96">
        <f t="shared" si="218"/>
        <v>8</v>
      </c>
      <c r="CW21" s="96">
        <f t="shared" si="218"/>
        <v>8</v>
      </c>
      <c r="CX21" s="96">
        <f t="shared" si="218"/>
        <v>8</v>
      </c>
      <c r="CY21" s="96">
        <f t="shared" si="218"/>
        <v>8</v>
      </c>
      <c r="CZ21" s="96">
        <f t="shared" si="218"/>
        <v>8</v>
      </c>
      <c r="DA21" s="96">
        <f t="shared" si="218"/>
        <v>7</v>
      </c>
      <c r="DB21" s="96">
        <f t="shared" si="218"/>
        <v>7</v>
      </c>
      <c r="DC21" s="96">
        <f t="shared" si="218"/>
        <v>7</v>
      </c>
      <c r="DD21" s="96">
        <f t="shared" si="219"/>
        <v>6</v>
      </c>
      <c r="DE21" s="96">
        <f t="shared" si="219"/>
        <v>5</v>
      </c>
      <c r="DF21" s="96">
        <f t="shared" si="219"/>
        <v>5</v>
      </c>
      <c r="DG21" s="96">
        <f t="shared" si="219"/>
        <v>5</v>
      </c>
      <c r="DH21" s="96">
        <f t="shared" si="219"/>
        <v>5</v>
      </c>
      <c r="DI21" s="96">
        <f t="shared" si="219"/>
        <v>5</v>
      </c>
      <c r="DJ21" s="96">
        <f t="shared" si="219"/>
        <v>5</v>
      </c>
      <c r="DK21" s="96">
        <f t="shared" si="219"/>
        <v>4</v>
      </c>
      <c r="DL21" s="96">
        <f t="shared" si="219"/>
        <v>4</v>
      </c>
      <c r="DM21" s="96">
        <f t="shared" si="219"/>
        <v>4</v>
      </c>
      <c r="DN21" s="96">
        <f t="shared" si="219"/>
        <v>4</v>
      </c>
      <c r="DO21" s="96">
        <f t="shared" si="219"/>
        <v>4</v>
      </c>
      <c r="DP21" s="96">
        <f t="shared" si="219"/>
        <v>3</v>
      </c>
      <c r="DQ21" s="96">
        <f t="shared" si="219"/>
        <v>3</v>
      </c>
      <c r="DR21" s="96">
        <f t="shared" si="219"/>
        <v>3</v>
      </c>
      <c r="DS21" s="96">
        <f t="shared" si="219"/>
        <v>3</v>
      </c>
      <c r="DT21" s="96">
        <f>ROUND(DT$57*$E21,0)</f>
        <v>2</v>
      </c>
      <c r="DU21" s="96">
        <f>ROUND(DU$57*$E21,0)</f>
        <v>2</v>
      </c>
      <c r="DV21" s="96">
        <f>ROUND(DV$57*$E21,0)</f>
        <v>2</v>
      </c>
      <c r="DW21" s="96"/>
      <c r="DX21" s="96"/>
      <c r="DY21" s="96"/>
      <c r="DZ21" s="96"/>
      <c r="EA21" s="96"/>
      <c r="EB21" s="96">
        <f t="shared" ref="EB21:FK21" si="250">ROUND(EB$57*$E21,0)</f>
        <v>5</v>
      </c>
      <c r="EC21" s="96">
        <f t="shared" si="250"/>
        <v>5</v>
      </c>
      <c r="ED21" s="96">
        <f t="shared" si="250"/>
        <v>4</v>
      </c>
      <c r="EE21" s="96">
        <f t="shared" si="250"/>
        <v>4</v>
      </c>
      <c r="EF21" s="96">
        <f t="shared" si="250"/>
        <v>4</v>
      </c>
      <c r="EG21" s="96">
        <f t="shared" si="250"/>
        <v>4</v>
      </c>
      <c r="EH21" s="96">
        <f t="shared" si="250"/>
        <v>4</v>
      </c>
      <c r="EI21" s="96">
        <f t="shared" si="250"/>
        <v>4</v>
      </c>
      <c r="EJ21" s="96">
        <f t="shared" si="250"/>
        <v>4</v>
      </c>
      <c r="EK21" s="96">
        <f t="shared" si="250"/>
        <v>4</v>
      </c>
      <c r="EL21" s="96">
        <f t="shared" si="250"/>
        <v>4</v>
      </c>
      <c r="EM21" s="96">
        <f t="shared" si="250"/>
        <v>4</v>
      </c>
      <c r="EN21" s="96">
        <f t="shared" si="250"/>
        <v>3</v>
      </c>
      <c r="EO21" s="96">
        <f t="shared" si="250"/>
        <v>3</v>
      </c>
      <c r="EP21" s="96">
        <f t="shared" si="250"/>
        <v>3</v>
      </c>
      <c r="EQ21" s="96">
        <f t="shared" si="250"/>
        <v>3</v>
      </c>
      <c r="ER21" s="96">
        <f t="shared" si="250"/>
        <v>3</v>
      </c>
      <c r="ES21" s="96">
        <f t="shared" si="250"/>
        <v>3</v>
      </c>
      <c r="ET21" s="96">
        <f t="shared" si="250"/>
        <v>3</v>
      </c>
      <c r="EU21" s="96">
        <f t="shared" si="250"/>
        <v>2</v>
      </c>
      <c r="EV21" s="96">
        <f t="shared" si="250"/>
        <v>2</v>
      </c>
      <c r="EW21" s="96">
        <f t="shared" si="250"/>
        <v>2</v>
      </c>
      <c r="EX21" s="96">
        <f t="shared" si="250"/>
        <v>2</v>
      </c>
      <c r="EY21" s="96">
        <f t="shared" si="250"/>
        <v>2</v>
      </c>
      <c r="EZ21" s="96">
        <f t="shared" si="250"/>
        <v>2</v>
      </c>
      <c r="FA21" s="96">
        <f t="shared" si="250"/>
        <v>2</v>
      </c>
      <c r="FB21" s="96">
        <f t="shared" si="250"/>
        <v>2</v>
      </c>
      <c r="FC21" s="96">
        <f t="shared" si="250"/>
        <v>2</v>
      </c>
      <c r="FD21" s="96">
        <f t="shared" si="250"/>
        <v>2</v>
      </c>
      <c r="FE21" s="96">
        <f t="shared" si="250"/>
        <v>2</v>
      </c>
      <c r="FF21" s="96">
        <f t="shared" si="250"/>
        <v>2</v>
      </c>
      <c r="FG21" s="96">
        <f t="shared" si="250"/>
        <v>1</v>
      </c>
      <c r="FH21" s="96">
        <f t="shared" si="250"/>
        <v>1</v>
      </c>
      <c r="FI21" s="96">
        <f t="shared" si="250"/>
        <v>1</v>
      </c>
      <c r="FJ21" s="96">
        <f t="shared" si="250"/>
        <v>1</v>
      </c>
      <c r="FK21" s="96">
        <f t="shared" si="250"/>
        <v>1</v>
      </c>
      <c r="FL21" s="96"/>
      <c r="FM21" s="96"/>
      <c r="FN21" s="96"/>
      <c r="FO21" s="96"/>
      <c r="FP21" s="96"/>
      <c r="FQ21" s="96">
        <f t="shared" si="240"/>
        <v>2</v>
      </c>
      <c r="FR21" s="96">
        <f t="shared" si="240"/>
        <v>2</v>
      </c>
      <c r="FS21" s="96">
        <f t="shared" si="240"/>
        <v>2</v>
      </c>
      <c r="FT21" s="96">
        <f t="shared" si="240"/>
        <v>2</v>
      </c>
      <c r="FU21" s="96">
        <f t="shared" si="240"/>
        <v>2</v>
      </c>
      <c r="FV21" s="96">
        <f t="shared" si="240"/>
        <v>2</v>
      </c>
      <c r="FW21" s="96">
        <f t="shared" si="240"/>
        <v>2</v>
      </c>
      <c r="FX21" s="96">
        <f t="shared" si="240"/>
        <v>2</v>
      </c>
      <c r="FY21" s="96">
        <f t="shared" si="240"/>
        <v>2</v>
      </c>
      <c r="FZ21" s="96">
        <f t="shared" si="240"/>
        <v>2</v>
      </c>
      <c r="GA21" s="96">
        <f t="shared" si="240"/>
        <v>2</v>
      </c>
      <c r="GB21" s="96">
        <f t="shared" si="240"/>
        <v>2</v>
      </c>
      <c r="GC21" s="96">
        <f t="shared" si="240"/>
        <v>2</v>
      </c>
      <c r="GD21" s="96">
        <f t="shared" si="240"/>
        <v>2</v>
      </c>
      <c r="GE21" s="96">
        <f t="shared" si="240"/>
        <v>2</v>
      </c>
      <c r="GF21" s="96">
        <f t="shared" si="240"/>
        <v>2</v>
      </c>
      <c r="GG21" s="96">
        <f t="shared" si="240"/>
        <v>2</v>
      </c>
      <c r="GH21" s="96">
        <f t="shared" si="240"/>
        <v>1</v>
      </c>
      <c r="GI21" s="96">
        <f t="shared" si="240"/>
        <v>1</v>
      </c>
      <c r="GJ21" s="96">
        <f t="shared" si="240"/>
        <v>1</v>
      </c>
      <c r="GK21" s="96">
        <f t="shared" si="240"/>
        <v>1</v>
      </c>
      <c r="GL21" s="96">
        <f t="shared" si="240"/>
        <v>1</v>
      </c>
      <c r="GM21" s="96">
        <f t="shared" si="240"/>
        <v>1</v>
      </c>
      <c r="GN21" s="96">
        <f t="shared" si="240"/>
        <v>1</v>
      </c>
      <c r="GO21" s="96">
        <f t="shared" si="240"/>
        <v>1</v>
      </c>
      <c r="GP21" s="96">
        <f t="shared" si="240"/>
        <v>1</v>
      </c>
      <c r="GQ21" s="96">
        <f t="shared" si="240"/>
        <v>1</v>
      </c>
      <c r="GR21" s="96">
        <f t="shared" si="240"/>
        <v>1</v>
      </c>
      <c r="GS21" s="96">
        <f t="shared" si="240"/>
        <v>1</v>
      </c>
      <c r="GT21" s="96">
        <f t="shared" si="240"/>
        <v>1</v>
      </c>
      <c r="GU21" s="96">
        <f t="shared" si="240"/>
        <v>1</v>
      </c>
      <c r="GV21" s="96">
        <f t="shared" si="240"/>
        <v>1</v>
      </c>
      <c r="GW21" s="96">
        <f t="shared" si="240"/>
        <v>1</v>
      </c>
      <c r="GX21" s="96"/>
      <c r="GY21" s="96"/>
      <c r="GZ21" s="96"/>
      <c r="HA21" s="96"/>
      <c r="HB21" s="96"/>
      <c r="HC21" s="96"/>
      <c r="HD21" s="96"/>
      <c r="HE21" s="96"/>
    </row>
    <row r="22" spans="1:213" x14ac:dyDescent="0.25">
      <c r="A22" s="91">
        <v>14</v>
      </c>
      <c r="B22" s="91">
        <v>0.11</v>
      </c>
      <c r="C22" s="10">
        <f t="shared" si="227"/>
        <v>2.0000000000000004E-2</v>
      </c>
      <c r="D22" s="102">
        <v>14</v>
      </c>
      <c r="E22" s="93">
        <v>0.06</v>
      </c>
      <c r="F22" s="97">
        <f t="shared" si="228"/>
        <v>0</v>
      </c>
      <c r="H22" s="98">
        <v>14</v>
      </c>
      <c r="I22" s="96">
        <f t="shared" si="241"/>
        <v>14</v>
      </c>
      <c r="J22" s="96">
        <f t="shared" si="235"/>
        <v>14</v>
      </c>
      <c r="K22" s="96">
        <f t="shared" si="235"/>
        <v>14</v>
      </c>
      <c r="L22" s="96">
        <f t="shared" si="235"/>
        <v>14</v>
      </c>
      <c r="M22" s="96">
        <f t="shared" si="235"/>
        <v>13</v>
      </c>
      <c r="N22" s="96">
        <f t="shared" si="235"/>
        <v>13</v>
      </c>
      <c r="O22" s="96">
        <f t="shared" si="235"/>
        <v>13</v>
      </c>
      <c r="P22" s="96">
        <f t="shared" si="235"/>
        <v>12</v>
      </c>
      <c r="Q22" s="96">
        <f t="shared" si="235"/>
        <v>12</v>
      </c>
      <c r="R22" s="96">
        <f t="shared" si="235"/>
        <v>12</v>
      </c>
      <c r="S22" s="96">
        <f t="shared" si="235"/>
        <v>11</v>
      </c>
      <c r="T22" s="96">
        <f t="shared" si="232"/>
        <v>11</v>
      </c>
      <c r="U22" s="96">
        <f t="shared" si="232"/>
        <v>11</v>
      </c>
      <c r="V22" s="96">
        <f t="shared" si="232"/>
        <v>11</v>
      </c>
      <c r="W22" s="96">
        <f t="shared" si="232"/>
        <v>10</v>
      </c>
      <c r="X22" s="96">
        <f t="shared" si="232"/>
        <v>10</v>
      </c>
      <c r="Y22" s="96">
        <f t="shared" si="232"/>
        <v>10</v>
      </c>
      <c r="Z22" s="96">
        <f t="shared" si="232"/>
        <v>9</v>
      </c>
      <c r="AA22" s="96">
        <f t="shared" si="232"/>
        <v>9</v>
      </c>
      <c r="AB22" s="96">
        <f t="shared" ref="AB22:AQ22" si="251">ROUND(AB$57*$E22,0)</f>
        <v>9</v>
      </c>
      <c r="AC22" s="96">
        <f t="shared" si="251"/>
        <v>8</v>
      </c>
      <c r="AD22" s="96">
        <f t="shared" si="251"/>
        <v>8</v>
      </c>
      <c r="AE22" s="96">
        <f t="shared" si="251"/>
        <v>8</v>
      </c>
      <c r="AF22" s="96">
        <f t="shared" si="251"/>
        <v>8</v>
      </c>
      <c r="AG22" s="96">
        <f t="shared" si="251"/>
        <v>7</v>
      </c>
      <c r="AH22" s="96">
        <f t="shared" si="251"/>
        <v>7</v>
      </c>
      <c r="AI22" s="96">
        <f t="shared" si="251"/>
        <v>7</v>
      </c>
      <c r="AJ22" s="96">
        <f t="shared" si="251"/>
        <v>6</v>
      </c>
      <c r="AK22" s="96">
        <f t="shared" si="251"/>
        <v>6</v>
      </c>
      <c r="AL22" s="96">
        <f t="shared" si="251"/>
        <v>6</v>
      </c>
      <c r="AM22" s="96">
        <f t="shared" si="251"/>
        <v>5</v>
      </c>
      <c r="AN22" s="96">
        <f t="shared" si="251"/>
        <v>5</v>
      </c>
      <c r="AO22" s="96">
        <f t="shared" si="251"/>
        <v>5</v>
      </c>
      <c r="AP22" s="96">
        <f t="shared" si="251"/>
        <v>5</v>
      </c>
      <c r="AQ22" s="96">
        <f t="shared" si="251"/>
        <v>4</v>
      </c>
      <c r="AR22" s="96"/>
      <c r="AS22" s="96"/>
      <c r="AT22" s="96"/>
      <c r="AU22" s="96"/>
      <c r="AV22" s="96"/>
      <c r="AW22" s="96"/>
      <c r="AX22" s="96">
        <f t="shared" si="215"/>
        <v>13</v>
      </c>
      <c r="AY22" s="96">
        <f t="shared" si="215"/>
        <v>13</v>
      </c>
      <c r="AZ22" s="96">
        <f t="shared" si="215"/>
        <v>12</v>
      </c>
      <c r="BA22" s="96">
        <f t="shared" si="215"/>
        <v>12</v>
      </c>
      <c r="BB22" s="96">
        <f t="shared" si="215"/>
        <v>12</v>
      </c>
      <c r="BC22" s="96">
        <f t="shared" si="215"/>
        <v>12</v>
      </c>
      <c r="BD22" s="96">
        <f t="shared" si="215"/>
        <v>11</v>
      </c>
      <c r="BE22" s="96">
        <f t="shared" si="215"/>
        <v>11</v>
      </c>
      <c r="BF22" s="96">
        <f t="shared" si="215"/>
        <v>11</v>
      </c>
      <c r="BG22" s="96">
        <f t="shared" si="215"/>
        <v>11</v>
      </c>
      <c r="BH22" s="96">
        <f t="shared" si="215"/>
        <v>10</v>
      </c>
      <c r="BI22" s="96">
        <f t="shared" si="215"/>
        <v>10</v>
      </c>
      <c r="BJ22" s="96">
        <f t="shared" si="215"/>
        <v>10</v>
      </c>
      <c r="BK22" s="96">
        <f t="shared" si="215"/>
        <v>9</v>
      </c>
      <c r="BL22" s="96">
        <f t="shared" si="215"/>
        <v>9</v>
      </c>
      <c r="BM22" s="96">
        <f t="shared" si="216"/>
        <v>9</v>
      </c>
      <c r="BN22" s="96">
        <f t="shared" si="216"/>
        <v>9</v>
      </c>
      <c r="BO22" s="96">
        <f t="shared" si="216"/>
        <v>8</v>
      </c>
      <c r="BP22" s="96">
        <f t="shared" si="216"/>
        <v>8</v>
      </c>
      <c r="BQ22" s="96">
        <f t="shared" si="216"/>
        <v>8</v>
      </c>
      <c r="BR22" s="96">
        <f t="shared" si="216"/>
        <v>8</v>
      </c>
      <c r="BS22" s="96">
        <f t="shared" si="216"/>
        <v>7</v>
      </c>
      <c r="BT22" s="96">
        <f t="shared" si="216"/>
        <v>7</v>
      </c>
      <c r="BU22" s="96">
        <f t="shared" si="216"/>
        <v>7</v>
      </c>
      <c r="BV22" s="96">
        <f t="shared" si="216"/>
        <v>6</v>
      </c>
      <c r="BW22" s="96">
        <f t="shared" si="216"/>
        <v>6</v>
      </c>
      <c r="BX22" s="96">
        <f t="shared" si="216"/>
        <v>6</v>
      </c>
      <c r="BY22" s="96">
        <f t="shared" si="216"/>
        <v>6</v>
      </c>
      <c r="BZ22" s="96">
        <f t="shared" si="216"/>
        <v>5</v>
      </c>
      <c r="CA22" s="96">
        <f t="shared" si="216"/>
        <v>5</v>
      </c>
      <c r="CB22" s="96">
        <f t="shared" si="216"/>
        <v>5</v>
      </c>
      <c r="CC22" s="96">
        <f t="shared" si="217"/>
        <v>5</v>
      </c>
      <c r="CD22" s="96">
        <f t="shared" si="217"/>
        <v>4</v>
      </c>
      <c r="CE22" s="96">
        <f t="shared" si="217"/>
        <v>4</v>
      </c>
      <c r="CF22" s="96">
        <f t="shared" si="217"/>
        <v>4</v>
      </c>
      <c r="CG22" s="96"/>
      <c r="CH22" s="96"/>
      <c r="CI22" s="96"/>
      <c r="CJ22" s="96"/>
      <c r="CK22" s="96"/>
      <c r="CL22" s="96"/>
      <c r="CM22" s="96">
        <f t="shared" si="237"/>
        <v>10</v>
      </c>
      <c r="CN22" s="96">
        <f t="shared" si="218"/>
        <v>10</v>
      </c>
      <c r="CO22" s="96">
        <f t="shared" si="218"/>
        <v>10</v>
      </c>
      <c r="CP22" s="96">
        <f t="shared" si="218"/>
        <v>10</v>
      </c>
      <c r="CQ22" s="96">
        <f t="shared" si="218"/>
        <v>9</v>
      </c>
      <c r="CR22" s="96">
        <f t="shared" si="218"/>
        <v>9</v>
      </c>
      <c r="CS22" s="96">
        <f t="shared" si="218"/>
        <v>9</v>
      </c>
      <c r="CT22" s="96">
        <f t="shared" si="218"/>
        <v>9</v>
      </c>
      <c r="CU22" s="96">
        <f t="shared" si="218"/>
        <v>9</v>
      </c>
      <c r="CV22" s="96">
        <f t="shared" si="218"/>
        <v>8</v>
      </c>
      <c r="CW22" s="96">
        <f t="shared" si="218"/>
        <v>8</v>
      </c>
      <c r="CX22" s="96">
        <f t="shared" si="218"/>
        <v>8</v>
      </c>
      <c r="CY22" s="96">
        <f t="shared" si="218"/>
        <v>8</v>
      </c>
      <c r="CZ22" s="96">
        <f t="shared" si="218"/>
        <v>8</v>
      </c>
      <c r="DA22" s="96">
        <f t="shared" si="218"/>
        <v>7</v>
      </c>
      <c r="DB22" s="96">
        <f t="shared" si="218"/>
        <v>7</v>
      </c>
      <c r="DC22" s="96">
        <f t="shared" si="218"/>
        <v>7</v>
      </c>
      <c r="DD22" s="96">
        <f t="shared" si="219"/>
        <v>6</v>
      </c>
      <c r="DE22" s="96">
        <f t="shared" si="219"/>
        <v>5</v>
      </c>
      <c r="DF22" s="96">
        <f t="shared" si="219"/>
        <v>5</v>
      </c>
      <c r="DG22" s="96">
        <f t="shared" si="219"/>
        <v>5</v>
      </c>
      <c r="DH22" s="96">
        <f t="shared" si="219"/>
        <v>5</v>
      </c>
      <c r="DI22" s="96">
        <f t="shared" si="219"/>
        <v>5</v>
      </c>
      <c r="DJ22" s="96">
        <f t="shared" si="219"/>
        <v>5</v>
      </c>
      <c r="DK22" s="96">
        <f t="shared" si="219"/>
        <v>4</v>
      </c>
      <c r="DL22" s="96">
        <f t="shared" si="219"/>
        <v>4</v>
      </c>
      <c r="DM22" s="96">
        <f t="shared" si="219"/>
        <v>4</v>
      </c>
      <c r="DN22" s="96">
        <f t="shared" si="219"/>
        <v>4</v>
      </c>
      <c r="DO22" s="96">
        <f t="shared" si="219"/>
        <v>4</v>
      </c>
      <c r="DP22" s="96">
        <f t="shared" si="219"/>
        <v>3</v>
      </c>
      <c r="DQ22" s="96">
        <f t="shared" si="219"/>
        <v>3</v>
      </c>
      <c r="DR22" s="96">
        <f t="shared" si="219"/>
        <v>3</v>
      </c>
      <c r="DS22" s="96">
        <f t="shared" si="219"/>
        <v>3</v>
      </c>
      <c r="DT22" s="96">
        <f>ROUND(DT$57*$E22,0)</f>
        <v>2</v>
      </c>
      <c r="DU22" s="96">
        <f>ROUND(DU$57*$E22,0)</f>
        <v>2</v>
      </c>
      <c r="DV22" s="96"/>
      <c r="DW22" s="96"/>
      <c r="DX22" s="96"/>
      <c r="DY22" s="96"/>
      <c r="DZ22" s="96"/>
      <c r="EA22" s="96"/>
      <c r="EB22" s="96">
        <f t="shared" ref="EB22:FJ22" si="252">ROUND(EB$57*$E22,0)</f>
        <v>5</v>
      </c>
      <c r="EC22" s="96">
        <f t="shared" si="252"/>
        <v>5</v>
      </c>
      <c r="ED22" s="96">
        <f t="shared" si="252"/>
        <v>4</v>
      </c>
      <c r="EE22" s="96">
        <f t="shared" si="252"/>
        <v>4</v>
      </c>
      <c r="EF22" s="96">
        <f t="shared" si="252"/>
        <v>4</v>
      </c>
      <c r="EG22" s="96">
        <f t="shared" si="252"/>
        <v>4</v>
      </c>
      <c r="EH22" s="96">
        <f t="shared" si="252"/>
        <v>4</v>
      </c>
      <c r="EI22" s="96">
        <f t="shared" si="252"/>
        <v>4</v>
      </c>
      <c r="EJ22" s="96">
        <f t="shared" si="252"/>
        <v>4</v>
      </c>
      <c r="EK22" s="96">
        <f t="shared" si="252"/>
        <v>4</v>
      </c>
      <c r="EL22" s="96">
        <f t="shared" si="252"/>
        <v>4</v>
      </c>
      <c r="EM22" s="96">
        <f t="shared" si="252"/>
        <v>4</v>
      </c>
      <c r="EN22" s="96">
        <f t="shared" si="252"/>
        <v>3</v>
      </c>
      <c r="EO22" s="96">
        <f t="shared" si="252"/>
        <v>3</v>
      </c>
      <c r="EP22" s="96">
        <f t="shared" si="252"/>
        <v>3</v>
      </c>
      <c r="EQ22" s="96">
        <f t="shared" si="252"/>
        <v>3</v>
      </c>
      <c r="ER22" s="96">
        <f t="shared" si="252"/>
        <v>3</v>
      </c>
      <c r="ES22" s="96">
        <f t="shared" si="252"/>
        <v>3</v>
      </c>
      <c r="ET22" s="96">
        <f t="shared" si="252"/>
        <v>3</v>
      </c>
      <c r="EU22" s="96">
        <f t="shared" si="252"/>
        <v>2</v>
      </c>
      <c r="EV22" s="96">
        <f t="shared" si="252"/>
        <v>2</v>
      </c>
      <c r="EW22" s="96">
        <f t="shared" si="252"/>
        <v>2</v>
      </c>
      <c r="EX22" s="96">
        <f t="shared" si="252"/>
        <v>2</v>
      </c>
      <c r="EY22" s="96">
        <f t="shared" si="252"/>
        <v>2</v>
      </c>
      <c r="EZ22" s="96">
        <f t="shared" si="252"/>
        <v>2</v>
      </c>
      <c r="FA22" s="96">
        <f t="shared" si="252"/>
        <v>2</v>
      </c>
      <c r="FB22" s="96">
        <f t="shared" si="252"/>
        <v>2</v>
      </c>
      <c r="FC22" s="96">
        <f t="shared" si="252"/>
        <v>2</v>
      </c>
      <c r="FD22" s="96">
        <f t="shared" si="252"/>
        <v>2</v>
      </c>
      <c r="FE22" s="96">
        <f t="shared" si="252"/>
        <v>2</v>
      </c>
      <c r="FF22" s="96">
        <f t="shared" si="252"/>
        <v>2</v>
      </c>
      <c r="FG22" s="96">
        <f t="shared" si="252"/>
        <v>1</v>
      </c>
      <c r="FH22" s="96">
        <f t="shared" si="252"/>
        <v>1</v>
      </c>
      <c r="FI22" s="96">
        <f t="shared" si="252"/>
        <v>1</v>
      </c>
      <c r="FJ22" s="96">
        <f t="shared" si="252"/>
        <v>1</v>
      </c>
      <c r="FK22" s="96"/>
      <c r="FL22" s="96"/>
      <c r="FM22" s="96"/>
      <c r="FN22" s="96"/>
      <c r="FO22" s="96"/>
      <c r="FP22" s="96"/>
      <c r="FQ22" s="96">
        <f t="shared" si="240"/>
        <v>2</v>
      </c>
      <c r="FR22" s="96">
        <f t="shared" ref="FR22:GW26" si="253">ROUND(FR$57*$E22,0)</f>
        <v>2</v>
      </c>
      <c r="FS22" s="96">
        <f t="shared" si="253"/>
        <v>2</v>
      </c>
      <c r="FT22" s="96">
        <f t="shared" si="253"/>
        <v>2</v>
      </c>
      <c r="FU22" s="96">
        <f t="shared" si="253"/>
        <v>2</v>
      </c>
      <c r="FV22" s="96">
        <f t="shared" si="253"/>
        <v>2</v>
      </c>
      <c r="FW22" s="96">
        <f t="shared" si="253"/>
        <v>2</v>
      </c>
      <c r="FX22" s="96">
        <f t="shared" si="253"/>
        <v>2</v>
      </c>
      <c r="FY22" s="96">
        <f t="shared" si="253"/>
        <v>2</v>
      </c>
      <c r="FZ22" s="96">
        <f t="shared" si="253"/>
        <v>2</v>
      </c>
      <c r="GA22" s="96">
        <f t="shared" si="253"/>
        <v>2</v>
      </c>
      <c r="GB22" s="96">
        <f t="shared" si="253"/>
        <v>2</v>
      </c>
      <c r="GC22" s="96">
        <f t="shared" si="253"/>
        <v>2</v>
      </c>
      <c r="GD22" s="96">
        <f t="shared" si="253"/>
        <v>2</v>
      </c>
      <c r="GE22" s="96">
        <f t="shared" si="253"/>
        <v>2</v>
      </c>
      <c r="GF22" s="96">
        <f t="shared" si="253"/>
        <v>2</v>
      </c>
      <c r="GG22" s="96">
        <f t="shared" si="253"/>
        <v>2</v>
      </c>
      <c r="GH22" s="96">
        <f t="shared" si="253"/>
        <v>1</v>
      </c>
      <c r="GI22" s="96">
        <f t="shared" si="253"/>
        <v>1</v>
      </c>
      <c r="GJ22" s="96">
        <f t="shared" si="253"/>
        <v>1</v>
      </c>
      <c r="GK22" s="96">
        <f t="shared" si="253"/>
        <v>1</v>
      </c>
      <c r="GL22" s="96">
        <f t="shared" si="253"/>
        <v>1</v>
      </c>
      <c r="GM22" s="96">
        <f t="shared" si="253"/>
        <v>1</v>
      </c>
      <c r="GN22" s="96">
        <f t="shared" si="253"/>
        <v>1</v>
      </c>
      <c r="GO22" s="96">
        <f t="shared" si="253"/>
        <v>1</v>
      </c>
      <c r="GP22" s="96">
        <f t="shared" si="253"/>
        <v>1</v>
      </c>
      <c r="GQ22" s="96">
        <f t="shared" si="253"/>
        <v>1</v>
      </c>
      <c r="GR22" s="96">
        <f t="shared" si="253"/>
        <v>1</v>
      </c>
      <c r="GS22" s="96">
        <f t="shared" si="253"/>
        <v>1</v>
      </c>
      <c r="GT22" s="96">
        <f t="shared" si="253"/>
        <v>1</v>
      </c>
      <c r="GU22" s="96">
        <f t="shared" si="253"/>
        <v>1</v>
      </c>
      <c r="GV22" s="96">
        <f t="shared" si="253"/>
        <v>1</v>
      </c>
      <c r="GW22" s="96">
        <f t="shared" si="253"/>
        <v>1</v>
      </c>
      <c r="GX22" s="96"/>
      <c r="GY22" s="96"/>
      <c r="GZ22" s="96"/>
      <c r="HA22" s="96"/>
      <c r="HB22" s="96"/>
      <c r="HC22" s="96"/>
      <c r="HD22" s="96"/>
      <c r="HE22" s="96"/>
    </row>
    <row r="23" spans="1:213" x14ac:dyDescent="0.25">
      <c r="A23" s="91">
        <v>15</v>
      </c>
      <c r="B23" s="91">
        <v>0.09</v>
      </c>
      <c r="C23" s="10">
        <f t="shared" si="227"/>
        <v>2.0000000000000004E-2</v>
      </c>
      <c r="D23" s="102">
        <v>15</v>
      </c>
      <c r="E23" s="93">
        <v>0.06</v>
      </c>
      <c r="F23" s="97">
        <f t="shared" si="228"/>
        <v>0</v>
      </c>
      <c r="H23" s="98">
        <v>15</v>
      </c>
      <c r="I23" s="96">
        <f t="shared" si="241"/>
        <v>14</v>
      </c>
      <c r="J23" s="96">
        <f t="shared" si="235"/>
        <v>14</v>
      </c>
      <c r="K23" s="96">
        <f t="shared" si="235"/>
        <v>14</v>
      </c>
      <c r="L23" s="96">
        <f t="shared" si="235"/>
        <v>14</v>
      </c>
      <c r="M23" s="96">
        <f t="shared" si="235"/>
        <v>13</v>
      </c>
      <c r="N23" s="96">
        <f t="shared" si="235"/>
        <v>13</v>
      </c>
      <c r="O23" s="96">
        <f t="shared" si="235"/>
        <v>13</v>
      </c>
      <c r="P23" s="96">
        <f t="shared" si="235"/>
        <v>12</v>
      </c>
      <c r="Q23" s="96">
        <f t="shared" si="235"/>
        <v>12</v>
      </c>
      <c r="R23" s="96">
        <f t="shared" si="235"/>
        <v>12</v>
      </c>
      <c r="S23" s="96">
        <f t="shared" si="235"/>
        <v>11</v>
      </c>
      <c r="T23" s="96">
        <f t="shared" si="232"/>
        <v>11</v>
      </c>
      <c r="U23" s="96">
        <f t="shared" si="232"/>
        <v>11</v>
      </c>
      <c r="V23" s="96">
        <f t="shared" si="232"/>
        <v>11</v>
      </c>
      <c r="W23" s="96">
        <f t="shared" si="232"/>
        <v>10</v>
      </c>
      <c r="X23" s="96">
        <f t="shared" si="232"/>
        <v>10</v>
      </c>
      <c r="Y23" s="96">
        <f t="shared" si="232"/>
        <v>10</v>
      </c>
      <c r="Z23" s="96">
        <f t="shared" si="232"/>
        <v>9</v>
      </c>
      <c r="AA23" s="96">
        <f t="shared" si="232"/>
        <v>9</v>
      </c>
      <c r="AB23" s="96">
        <f t="shared" ref="AB23:AP23" si="254">ROUND(AB$57*$E23,0)</f>
        <v>9</v>
      </c>
      <c r="AC23" s="96">
        <f t="shared" si="254"/>
        <v>8</v>
      </c>
      <c r="AD23" s="96">
        <f t="shared" si="254"/>
        <v>8</v>
      </c>
      <c r="AE23" s="96">
        <f t="shared" si="254"/>
        <v>8</v>
      </c>
      <c r="AF23" s="96">
        <f t="shared" si="254"/>
        <v>8</v>
      </c>
      <c r="AG23" s="96">
        <f t="shared" si="254"/>
        <v>7</v>
      </c>
      <c r="AH23" s="96">
        <f t="shared" si="254"/>
        <v>7</v>
      </c>
      <c r="AI23" s="96">
        <f t="shared" si="254"/>
        <v>7</v>
      </c>
      <c r="AJ23" s="96">
        <f t="shared" si="254"/>
        <v>6</v>
      </c>
      <c r="AK23" s="96">
        <f t="shared" si="254"/>
        <v>6</v>
      </c>
      <c r="AL23" s="96">
        <f t="shared" si="254"/>
        <v>6</v>
      </c>
      <c r="AM23" s="96">
        <f t="shared" si="254"/>
        <v>5</v>
      </c>
      <c r="AN23" s="96">
        <f t="shared" si="254"/>
        <v>5</v>
      </c>
      <c r="AO23" s="96">
        <f t="shared" si="254"/>
        <v>5</v>
      </c>
      <c r="AP23" s="96">
        <f t="shared" si="254"/>
        <v>5</v>
      </c>
      <c r="AQ23" s="96"/>
      <c r="AR23" s="96"/>
      <c r="AS23" s="96"/>
      <c r="AT23" s="96"/>
      <c r="AU23" s="96"/>
      <c r="AV23" s="96"/>
      <c r="AW23" s="96"/>
      <c r="AX23" s="96">
        <f t="shared" si="215"/>
        <v>13</v>
      </c>
      <c r="AY23" s="96">
        <f t="shared" si="215"/>
        <v>13</v>
      </c>
      <c r="AZ23" s="96">
        <f t="shared" si="215"/>
        <v>12</v>
      </c>
      <c r="BA23" s="96">
        <f t="shared" si="215"/>
        <v>12</v>
      </c>
      <c r="BB23" s="96">
        <f t="shared" si="215"/>
        <v>12</v>
      </c>
      <c r="BC23" s="96">
        <f t="shared" ref="BC23:BR38" si="255">ROUND(BC$57*$E23,0)</f>
        <v>12</v>
      </c>
      <c r="BD23" s="96">
        <f t="shared" si="255"/>
        <v>11</v>
      </c>
      <c r="BE23" s="96">
        <f t="shared" si="255"/>
        <v>11</v>
      </c>
      <c r="BF23" s="96">
        <f t="shared" si="255"/>
        <v>11</v>
      </c>
      <c r="BG23" s="96">
        <f t="shared" si="255"/>
        <v>11</v>
      </c>
      <c r="BH23" s="96">
        <f t="shared" si="255"/>
        <v>10</v>
      </c>
      <c r="BI23" s="96">
        <f t="shared" si="255"/>
        <v>10</v>
      </c>
      <c r="BJ23" s="96">
        <f t="shared" si="255"/>
        <v>10</v>
      </c>
      <c r="BK23" s="96">
        <f t="shared" si="255"/>
        <v>9</v>
      </c>
      <c r="BL23" s="96">
        <f t="shared" si="255"/>
        <v>9</v>
      </c>
      <c r="BM23" s="96">
        <f t="shared" si="255"/>
        <v>9</v>
      </c>
      <c r="BN23" s="96">
        <f t="shared" si="255"/>
        <v>9</v>
      </c>
      <c r="BO23" s="96">
        <f t="shared" si="255"/>
        <v>8</v>
      </c>
      <c r="BP23" s="96">
        <f t="shared" si="255"/>
        <v>8</v>
      </c>
      <c r="BQ23" s="96">
        <f t="shared" si="216"/>
        <v>8</v>
      </c>
      <c r="BR23" s="96">
        <f t="shared" si="216"/>
        <v>8</v>
      </c>
      <c r="BS23" s="96">
        <f t="shared" si="216"/>
        <v>7</v>
      </c>
      <c r="BT23" s="96">
        <f t="shared" si="216"/>
        <v>7</v>
      </c>
      <c r="BU23" s="96">
        <f t="shared" si="216"/>
        <v>7</v>
      </c>
      <c r="BV23" s="96">
        <f t="shared" si="216"/>
        <v>6</v>
      </c>
      <c r="BW23" s="96">
        <f t="shared" si="216"/>
        <v>6</v>
      </c>
      <c r="BX23" s="96">
        <f t="shared" si="216"/>
        <v>6</v>
      </c>
      <c r="BY23" s="96">
        <f t="shared" si="216"/>
        <v>6</v>
      </c>
      <c r="BZ23" s="96">
        <f t="shared" si="216"/>
        <v>5</v>
      </c>
      <c r="CA23" s="96">
        <f t="shared" si="216"/>
        <v>5</v>
      </c>
      <c r="CB23" s="96">
        <f t="shared" si="216"/>
        <v>5</v>
      </c>
      <c r="CC23" s="96">
        <f t="shared" si="217"/>
        <v>5</v>
      </c>
      <c r="CD23" s="96">
        <f t="shared" si="217"/>
        <v>4</v>
      </c>
      <c r="CE23" s="96">
        <f t="shared" si="217"/>
        <v>4</v>
      </c>
      <c r="CF23" s="96"/>
      <c r="CG23" s="96"/>
      <c r="CH23" s="96"/>
      <c r="CI23" s="96"/>
      <c r="CJ23" s="96"/>
      <c r="CK23" s="96"/>
      <c r="CL23" s="96"/>
      <c r="CM23" s="96">
        <f t="shared" si="237"/>
        <v>10</v>
      </c>
      <c r="CN23" s="96">
        <f t="shared" si="218"/>
        <v>10</v>
      </c>
      <c r="CO23" s="96">
        <f t="shared" si="218"/>
        <v>10</v>
      </c>
      <c r="CP23" s="96">
        <f t="shared" si="218"/>
        <v>10</v>
      </c>
      <c r="CQ23" s="96">
        <f t="shared" si="218"/>
        <v>9</v>
      </c>
      <c r="CR23" s="96">
        <f t="shared" si="218"/>
        <v>9</v>
      </c>
      <c r="CS23" s="96">
        <f t="shared" si="218"/>
        <v>9</v>
      </c>
      <c r="CT23" s="96">
        <f t="shared" si="218"/>
        <v>9</v>
      </c>
      <c r="CU23" s="96">
        <f t="shared" si="218"/>
        <v>9</v>
      </c>
      <c r="CV23" s="96">
        <f t="shared" si="218"/>
        <v>8</v>
      </c>
      <c r="CW23" s="96">
        <f t="shared" si="218"/>
        <v>8</v>
      </c>
      <c r="CX23" s="96">
        <f t="shared" si="218"/>
        <v>8</v>
      </c>
      <c r="CY23" s="96">
        <f t="shared" si="218"/>
        <v>8</v>
      </c>
      <c r="CZ23" s="96">
        <f t="shared" si="218"/>
        <v>8</v>
      </c>
      <c r="DA23" s="96">
        <f t="shared" si="218"/>
        <v>7</v>
      </c>
      <c r="DB23" s="96">
        <f t="shared" si="218"/>
        <v>7</v>
      </c>
      <c r="DC23" s="96">
        <f t="shared" si="218"/>
        <v>7</v>
      </c>
      <c r="DD23" s="96">
        <f t="shared" si="219"/>
        <v>6</v>
      </c>
      <c r="DE23" s="96">
        <f t="shared" si="219"/>
        <v>5</v>
      </c>
      <c r="DF23" s="96">
        <f t="shared" si="219"/>
        <v>5</v>
      </c>
      <c r="DG23" s="96">
        <f t="shared" si="219"/>
        <v>5</v>
      </c>
      <c r="DH23" s="96">
        <f t="shared" si="219"/>
        <v>5</v>
      </c>
      <c r="DI23" s="96">
        <f t="shared" si="219"/>
        <v>5</v>
      </c>
      <c r="DJ23" s="96">
        <f t="shared" si="219"/>
        <v>5</v>
      </c>
      <c r="DK23" s="96">
        <f t="shared" si="219"/>
        <v>4</v>
      </c>
      <c r="DL23" s="96">
        <f t="shared" si="219"/>
        <v>4</v>
      </c>
      <c r="DM23" s="96">
        <f t="shared" si="219"/>
        <v>4</v>
      </c>
      <c r="DN23" s="96">
        <f t="shared" si="219"/>
        <v>4</v>
      </c>
      <c r="DO23" s="96">
        <f t="shared" si="219"/>
        <v>4</v>
      </c>
      <c r="DP23" s="96">
        <f t="shared" si="219"/>
        <v>3</v>
      </c>
      <c r="DQ23" s="96">
        <f t="shared" si="219"/>
        <v>3</v>
      </c>
      <c r="DR23" s="96">
        <f t="shared" si="219"/>
        <v>3</v>
      </c>
      <c r="DS23" s="96">
        <f t="shared" si="219"/>
        <v>3</v>
      </c>
      <c r="DT23" s="96">
        <f>ROUND(DT$57*$E23,0)</f>
        <v>2</v>
      </c>
      <c r="DU23" s="96"/>
      <c r="DV23" s="96"/>
      <c r="DW23" s="96"/>
      <c r="DX23" s="96"/>
      <c r="DY23" s="96"/>
      <c r="DZ23" s="96"/>
      <c r="EA23" s="96"/>
      <c r="EB23" s="96">
        <f t="shared" ref="EB23:FI23" si="256">ROUND(EB$57*$E23,0)</f>
        <v>5</v>
      </c>
      <c r="EC23" s="96">
        <f t="shared" si="256"/>
        <v>5</v>
      </c>
      <c r="ED23" s="96">
        <f t="shared" si="256"/>
        <v>4</v>
      </c>
      <c r="EE23" s="96">
        <f t="shared" si="256"/>
        <v>4</v>
      </c>
      <c r="EF23" s="96">
        <f t="shared" si="256"/>
        <v>4</v>
      </c>
      <c r="EG23" s="96">
        <f t="shared" si="256"/>
        <v>4</v>
      </c>
      <c r="EH23" s="96">
        <f t="shared" si="256"/>
        <v>4</v>
      </c>
      <c r="EI23" s="96">
        <f t="shared" si="256"/>
        <v>4</v>
      </c>
      <c r="EJ23" s="96">
        <f t="shared" si="256"/>
        <v>4</v>
      </c>
      <c r="EK23" s="96">
        <f t="shared" si="256"/>
        <v>4</v>
      </c>
      <c r="EL23" s="96">
        <f t="shared" si="256"/>
        <v>4</v>
      </c>
      <c r="EM23" s="96">
        <f t="shared" si="256"/>
        <v>4</v>
      </c>
      <c r="EN23" s="96">
        <f t="shared" si="256"/>
        <v>3</v>
      </c>
      <c r="EO23" s="96">
        <f t="shared" si="256"/>
        <v>3</v>
      </c>
      <c r="EP23" s="96">
        <f t="shared" si="256"/>
        <v>3</v>
      </c>
      <c r="EQ23" s="96">
        <f t="shared" si="256"/>
        <v>3</v>
      </c>
      <c r="ER23" s="96">
        <f t="shared" si="256"/>
        <v>3</v>
      </c>
      <c r="ES23" s="96">
        <f t="shared" si="256"/>
        <v>3</v>
      </c>
      <c r="ET23" s="96">
        <f t="shared" si="256"/>
        <v>3</v>
      </c>
      <c r="EU23" s="96">
        <f t="shared" si="256"/>
        <v>2</v>
      </c>
      <c r="EV23" s="96">
        <f t="shared" si="256"/>
        <v>2</v>
      </c>
      <c r="EW23" s="96">
        <f t="shared" si="256"/>
        <v>2</v>
      </c>
      <c r="EX23" s="96">
        <f t="shared" si="256"/>
        <v>2</v>
      </c>
      <c r="EY23" s="96">
        <f t="shared" si="256"/>
        <v>2</v>
      </c>
      <c r="EZ23" s="96">
        <f t="shared" si="256"/>
        <v>2</v>
      </c>
      <c r="FA23" s="96">
        <f t="shared" si="256"/>
        <v>2</v>
      </c>
      <c r="FB23" s="96">
        <f t="shared" si="256"/>
        <v>2</v>
      </c>
      <c r="FC23" s="96">
        <f t="shared" si="256"/>
        <v>2</v>
      </c>
      <c r="FD23" s="96">
        <f t="shared" si="256"/>
        <v>2</v>
      </c>
      <c r="FE23" s="96">
        <f t="shared" si="256"/>
        <v>2</v>
      </c>
      <c r="FF23" s="96">
        <f t="shared" si="256"/>
        <v>2</v>
      </c>
      <c r="FG23" s="96">
        <f t="shared" si="256"/>
        <v>1</v>
      </c>
      <c r="FH23" s="96">
        <f t="shared" si="256"/>
        <v>1</v>
      </c>
      <c r="FI23" s="96">
        <f t="shared" si="256"/>
        <v>1</v>
      </c>
      <c r="FJ23" s="96"/>
      <c r="FK23" s="96"/>
      <c r="FL23" s="96"/>
      <c r="FM23" s="96"/>
      <c r="FN23" s="96"/>
      <c r="FO23" s="96"/>
      <c r="FP23" s="96"/>
      <c r="FQ23" s="96">
        <f t="shared" si="240"/>
        <v>2</v>
      </c>
      <c r="FR23" s="96">
        <f t="shared" si="253"/>
        <v>2</v>
      </c>
      <c r="FS23" s="96">
        <f t="shared" si="253"/>
        <v>2</v>
      </c>
      <c r="FT23" s="96">
        <f t="shared" si="253"/>
        <v>2</v>
      </c>
      <c r="FU23" s="96">
        <f t="shared" si="253"/>
        <v>2</v>
      </c>
      <c r="FV23" s="96">
        <f t="shared" si="253"/>
        <v>2</v>
      </c>
      <c r="FW23" s="96">
        <f t="shared" si="253"/>
        <v>2</v>
      </c>
      <c r="FX23" s="96">
        <f t="shared" si="253"/>
        <v>2</v>
      </c>
      <c r="FY23" s="96">
        <f t="shared" si="253"/>
        <v>2</v>
      </c>
      <c r="FZ23" s="96">
        <f t="shared" si="253"/>
        <v>2</v>
      </c>
      <c r="GA23" s="96">
        <f t="shared" si="253"/>
        <v>2</v>
      </c>
      <c r="GB23" s="96">
        <f t="shared" si="253"/>
        <v>2</v>
      </c>
      <c r="GC23" s="96">
        <f t="shared" si="253"/>
        <v>2</v>
      </c>
      <c r="GD23" s="96">
        <f t="shared" si="253"/>
        <v>2</v>
      </c>
      <c r="GE23" s="96">
        <f t="shared" si="253"/>
        <v>2</v>
      </c>
      <c r="GF23" s="96">
        <f t="shared" si="253"/>
        <v>2</v>
      </c>
      <c r="GG23" s="96">
        <f t="shared" si="253"/>
        <v>2</v>
      </c>
      <c r="GH23" s="96">
        <f t="shared" si="253"/>
        <v>1</v>
      </c>
      <c r="GI23" s="96">
        <f t="shared" si="253"/>
        <v>1</v>
      </c>
      <c r="GJ23" s="96">
        <f t="shared" si="253"/>
        <v>1</v>
      </c>
      <c r="GK23" s="96">
        <f t="shared" si="253"/>
        <v>1</v>
      </c>
      <c r="GL23" s="96">
        <f t="shared" si="253"/>
        <v>1</v>
      </c>
      <c r="GM23" s="96">
        <f t="shared" si="253"/>
        <v>1</v>
      </c>
      <c r="GN23" s="96">
        <f t="shared" si="253"/>
        <v>1</v>
      </c>
      <c r="GO23" s="96">
        <f t="shared" si="253"/>
        <v>1</v>
      </c>
      <c r="GP23" s="96">
        <f t="shared" si="253"/>
        <v>1</v>
      </c>
      <c r="GQ23" s="96">
        <f t="shared" si="253"/>
        <v>1</v>
      </c>
      <c r="GR23" s="96">
        <f t="shared" si="253"/>
        <v>1</v>
      </c>
      <c r="GS23" s="96">
        <f t="shared" si="253"/>
        <v>1</v>
      </c>
      <c r="GT23" s="96">
        <f t="shared" si="253"/>
        <v>1</v>
      </c>
      <c r="GU23" s="96">
        <f t="shared" si="253"/>
        <v>1</v>
      </c>
      <c r="GV23" s="96">
        <f t="shared" si="253"/>
        <v>1</v>
      </c>
      <c r="GW23" s="96">
        <f t="shared" si="253"/>
        <v>1</v>
      </c>
      <c r="GX23" s="96"/>
      <c r="GY23" s="96"/>
      <c r="GZ23" s="96"/>
      <c r="HA23" s="96"/>
      <c r="HB23" s="96"/>
      <c r="HC23" s="96"/>
      <c r="HD23" s="96"/>
      <c r="HE23" s="96"/>
    </row>
    <row r="24" spans="1:213" x14ac:dyDescent="0.25">
      <c r="A24" s="91">
        <v>16</v>
      </c>
      <c r="B24" s="91">
        <v>7.0000000000000007E-2</v>
      </c>
      <c r="C24" s="10">
        <f t="shared" si="227"/>
        <v>1.999999999999999E-2</v>
      </c>
      <c r="D24" s="102">
        <v>16</v>
      </c>
      <c r="E24" s="93">
        <v>0.06</v>
      </c>
      <c r="F24" s="97">
        <f t="shared" si="228"/>
        <v>0</v>
      </c>
      <c r="H24" s="98">
        <v>16</v>
      </c>
      <c r="I24" s="96">
        <f t="shared" si="241"/>
        <v>14</v>
      </c>
      <c r="J24" s="96">
        <f t="shared" si="235"/>
        <v>14</v>
      </c>
      <c r="K24" s="96">
        <f t="shared" si="235"/>
        <v>14</v>
      </c>
      <c r="L24" s="96">
        <f t="shared" si="235"/>
        <v>14</v>
      </c>
      <c r="M24" s="96">
        <f t="shared" si="235"/>
        <v>13</v>
      </c>
      <c r="N24" s="96">
        <f t="shared" si="235"/>
        <v>13</v>
      </c>
      <c r="O24" s="96">
        <f t="shared" si="235"/>
        <v>13</v>
      </c>
      <c r="P24" s="96">
        <f t="shared" si="235"/>
        <v>12</v>
      </c>
      <c r="Q24" s="96">
        <f t="shared" si="235"/>
        <v>12</v>
      </c>
      <c r="R24" s="96">
        <f t="shared" si="235"/>
        <v>12</v>
      </c>
      <c r="S24" s="96">
        <f t="shared" si="235"/>
        <v>11</v>
      </c>
      <c r="T24" s="96">
        <f t="shared" ref="T24:AA38" si="257">ROUND(T$57*$E24,0)</f>
        <v>11</v>
      </c>
      <c r="U24" s="96">
        <f t="shared" si="257"/>
        <v>11</v>
      </c>
      <c r="V24" s="96">
        <f t="shared" si="257"/>
        <v>11</v>
      </c>
      <c r="W24" s="96">
        <f t="shared" si="257"/>
        <v>10</v>
      </c>
      <c r="X24" s="96">
        <f t="shared" si="257"/>
        <v>10</v>
      </c>
      <c r="Y24" s="96">
        <f t="shared" si="257"/>
        <v>10</v>
      </c>
      <c r="Z24" s="96">
        <f t="shared" si="257"/>
        <v>9</v>
      </c>
      <c r="AA24" s="96">
        <f t="shared" si="257"/>
        <v>9</v>
      </c>
      <c r="AB24" s="96">
        <f t="shared" ref="AB24:AO24" si="258">ROUND(AB$57*$E24,0)</f>
        <v>9</v>
      </c>
      <c r="AC24" s="96">
        <f t="shared" si="258"/>
        <v>8</v>
      </c>
      <c r="AD24" s="96">
        <f t="shared" si="258"/>
        <v>8</v>
      </c>
      <c r="AE24" s="96">
        <f t="shared" si="258"/>
        <v>8</v>
      </c>
      <c r="AF24" s="96">
        <f t="shared" si="258"/>
        <v>8</v>
      </c>
      <c r="AG24" s="96">
        <f t="shared" si="258"/>
        <v>7</v>
      </c>
      <c r="AH24" s="96">
        <f t="shared" si="258"/>
        <v>7</v>
      </c>
      <c r="AI24" s="96">
        <f t="shared" si="258"/>
        <v>7</v>
      </c>
      <c r="AJ24" s="96">
        <f t="shared" si="258"/>
        <v>6</v>
      </c>
      <c r="AK24" s="96">
        <f t="shared" si="258"/>
        <v>6</v>
      </c>
      <c r="AL24" s="96">
        <f t="shared" si="258"/>
        <v>6</v>
      </c>
      <c r="AM24" s="96">
        <f t="shared" si="258"/>
        <v>5</v>
      </c>
      <c r="AN24" s="96">
        <f t="shared" si="258"/>
        <v>5</v>
      </c>
      <c r="AO24" s="96">
        <f t="shared" si="258"/>
        <v>5</v>
      </c>
      <c r="AP24" s="96"/>
      <c r="AQ24" s="96"/>
      <c r="AR24" s="96"/>
      <c r="AS24" s="96"/>
      <c r="AT24" s="96"/>
      <c r="AU24" s="96"/>
      <c r="AV24" s="96"/>
      <c r="AW24" s="96"/>
      <c r="AX24" s="96">
        <f t="shared" ref="AX24:BM40" si="259">ROUND(AX$57*$E24,0)</f>
        <v>13</v>
      </c>
      <c r="AY24" s="96">
        <f t="shared" si="259"/>
        <v>13</v>
      </c>
      <c r="AZ24" s="96">
        <f t="shared" si="259"/>
        <v>12</v>
      </c>
      <c r="BA24" s="96">
        <f t="shared" si="259"/>
        <v>12</v>
      </c>
      <c r="BB24" s="96">
        <f t="shared" si="259"/>
        <v>12</v>
      </c>
      <c r="BC24" s="96">
        <f t="shared" si="259"/>
        <v>12</v>
      </c>
      <c r="BD24" s="96">
        <f t="shared" si="259"/>
        <v>11</v>
      </c>
      <c r="BE24" s="96">
        <f t="shared" si="259"/>
        <v>11</v>
      </c>
      <c r="BF24" s="96">
        <f t="shared" si="259"/>
        <v>11</v>
      </c>
      <c r="BG24" s="96">
        <f t="shared" si="259"/>
        <v>11</v>
      </c>
      <c r="BH24" s="96">
        <f t="shared" si="259"/>
        <v>10</v>
      </c>
      <c r="BI24" s="96">
        <f t="shared" si="255"/>
        <v>10</v>
      </c>
      <c r="BJ24" s="96">
        <f t="shared" si="255"/>
        <v>10</v>
      </c>
      <c r="BK24" s="96">
        <f t="shared" si="255"/>
        <v>9</v>
      </c>
      <c r="BL24" s="96">
        <f t="shared" si="255"/>
        <v>9</v>
      </c>
      <c r="BM24" s="96">
        <f t="shared" si="255"/>
        <v>9</v>
      </c>
      <c r="BN24" s="96">
        <f t="shared" si="255"/>
        <v>9</v>
      </c>
      <c r="BO24" s="96">
        <f t="shared" si="255"/>
        <v>8</v>
      </c>
      <c r="BP24" s="96">
        <f t="shared" si="255"/>
        <v>8</v>
      </c>
      <c r="BQ24" s="96">
        <f t="shared" si="216"/>
        <v>8</v>
      </c>
      <c r="BR24" s="96">
        <f t="shared" si="216"/>
        <v>8</v>
      </c>
      <c r="BS24" s="96">
        <f t="shared" si="216"/>
        <v>7</v>
      </c>
      <c r="BT24" s="96">
        <f t="shared" si="216"/>
        <v>7</v>
      </c>
      <c r="BU24" s="96">
        <f t="shared" si="216"/>
        <v>7</v>
      </c>
      <c r="BV24" s="96">
        <f t="shared" si="216"/>
        <v>6</v>
      </c>
      <c r="BW24" s="96">
        <f t="shared" si="216"/>
        <v>6</v>
      </c>
      <c r="BX24" s="96">
        <f t="shared" si="216"/>
        <v>6</v>
      </c>
      <c r="BY24" s="96">
        <f t="shared" si="216"/>
        <v>6</v>
      </c>
      <c r="BZ24" s="96">
        <f t="shared" si="216"/>
        <v>5</v>
      </c>
      <c r="CA24" s="96">
        <f t="shared" si="216"/>
        <v>5</v>
      </c>
      <c r="CB24" s="96">
        <f t="shared" si="216"/>
        <v>5</v>
      </c>
      <c r="CC24" s="96">
        <f t="shared" si="217"/>
        <v>5</v>
      </c>
      <c r="CD24" s="96">
        <f t="shared" si="217"/>
        <v>4</v>
      </c>
      <c r="CE24" s="96"/>
      <c r="CF24" s="96"/>
      <c r="CG24" s="96"/>
      <c r="CH24" s="96"/>
      <c r="CI24" s="96"/>
      <c r="CJ24" s="96"/>
      <c r="CK24" s="96"/>
      <c r="CL24" s="96"/>
      <c r="CM24" s="96">
        <f t="shared" si="237"/>
        <v>10</v>
      </c>
      <c r="CN24" s="96">
        <f t="shared" si="218"/>
        <v>10</v>
      </c>
      <c r="CO24" s="96">
        <f t="shared" si="218"/>
        <v>10</v>
      </c>
      <c r="CP24" s="96">
        <f t="shared" si="218"/>
        <v>10</v>
      </c>
      <c r="CQ24" s="96">
        <f t="shared" si="218"/>
        <v>9</v>
      </c>
      <c r="CR24" s="96">
        <f t="shared" si="218"/>
        <v>9</v>
      </c>
      <c r="CS24" s="96">
        <f t="shared" si="218"/>
        <v>9</v>
      </c>
      <c r="CT24" s="96">
        <f t="shared" si="218"/>
        <v>9</v>
      </c>
      <c r="CU24" s="96">
        <f t="shared" si="218"/>
        <v>9</v>
      </c>
      <c r="CV24" s="96">
        <f t="shared" si="218"/>
        <v>8</v>
      </c>
      <c r="CW24" s="96">
        <f t="shared" si="218"/>
        <v>8</v>
      </c>
      <c r="CX24" s="96">
        <f t="shared" si="218"/>
        <v>8</v>
      </c>
      <c r="CY24" s="96">
        <f t="shared" si="218"/>
        <v>8</v>
      </c>
      <c r="CZ24" s="96">
        <f t="shared" si="218"/>
        <v>8</v>
      </c>
      <c r="DA24" s="96">
        <f t="shared" si="218"/>
        <v>7</v>
      </c>
      <c r="DB24" s="96">
        <f t="shared" si="218"/>
        <v>7</v>
      </c>
      <c r="DC24" s="96">
        <f t="shared" si="218"/>
        <v>7</v>
      </c>
      <c r="DD24" s="96">
        <f t="shared" si="219"/>
        <v>6</v>
      </c>
      <c r="DE24" s="96">
        <f t="shared" si="219"/>
        <v>5</v>
      </c>
      <c r="DF24" s="96">
        <f t="shared" si="219"/>
        <v>5</v>
      </c>
      <c r="DG24" s="96">
        <f t="shared" si="219"/>
        <v>5</v>
      </c>
      <c r="DH24" s="96">
        <f t="shared" si="219"/>
        <v>5</v>
      </c>
      <c r="DI24" s="96">
        <f t="shared" si="219"/>
        <v>5</v>
      </c>
      <c r="DJ24" s="96">
        <f t="shared" si="219"/>
        <v>5</v>
      </c>
      <c r="DK24" s="96">
        <f t="shared" si="219"/>
        <v>4</v>
      </c>
      <c r="DL24" s="96">
        <f t="shared" si="219"/>
        <v>4</v>
      </c>
      <c r="DM24" s="96">
        <f t="shared" si="219"/>
        <v>4</v>
      </c>
      <c r="DN24" s="96">
        <f t="shared" si="219"/>
        <v>4</v>
      </c>
      <c r="DO24" s="96">
        <f t="shared" si="219"/>
        <v>4</v>
      </c>
      <c r="DP24" s="96">
        <f t="shared" si="219"/>
        <v>3</v>
      </c>
      <c r="DQ24" s="96">
        <f t="shared" si="219"/>
        <v>3</v>
      </c>
      <c r="DR24" s="96">
        <f t="shared" si="219"/>
        <v>3</v>
      </c>
      <c r="DS24" s="96">
        <f t="shared" si="219"/>
        <v>3</v>
      </c>
      <c r="DT24" s="96"/>
      <c r="DU24" s="96"/>
      <c r="DV24" s="96"/>
      <c r="DW24" s="96"/>
      <c r="DX24" s="96"/>
      <c r="DY24" s="96"/>
      <c r="DZ24" s="96"/>
      <c r="EA24" s="96"/>
      <c r="EB24" s="96">
        <f t="shared" ref="EB24:FH24" si="260">ROUND(EB$57*$E24,0)</f>
        <v>5</v>
      </c>
      <c r="EC24" s="96">
        <f t="shared" si="260"/>
        <v>5</v>
      </c>
      <c r="ED24" s="96">
        <f t="shared" si="260"/>
        <v>4</v>
      </c>
      <c r="EE24" s="96">
        <f t="shared" si="260"/>
        <v>4</v>
      </c>
      <c r="EF24" s="96">
        <f t="shared" si="260"/>
        <v>4</v>
      </c>
      <c r="EG24" s="96">
        <f t="shared" si="260"/>
        <v>4</v>
      </c>
      <c r="EH24" s="96">
        <f t="shared" si="260"/>
        <v>4</v>
      </c>
      <c r="EI24" s="96">
        <f t="shared" si="260"/>
        <v>4</v>
      </c>
      <c r="EJ24" s="96">
        <f t="shared" si="260"/>
        <v>4</v>
      </c>
      <c r="EK24" s="96">
        <f t="shared" si="260"/>
        <v>4</v>
      </c>
      <c r="EL24" s="96">
        <f t="shared" si="260"/>
        <v>4</v>
      </c>
      <c r="EM24" s="96">
        <f t="shared" si="260"/>
        <v>4</v>
      </c>
      <c r="EN24" s="96">
        <f t="shared" si="260"/>
        <v>3</v>
      </c>
      <c r="EO24" s="96">
        <f t="shared" si="260"/>
        <v>3</v>
      </c>
      <c r="EP24" s="96">
        <f t="shared" si="260"/>
        <v>3</v>
      </c>
      <c r="EQ24" s="96">
        <f t="shared" si="260"/>
        <v>3</v>
      </c>
      <c r="ER24" s="96">
        <f t="shared" si="260"/>
        <v>3</v>
      </c>
      <c r="ES24" s="96">
        <f t="shared" si="260"/>
        <v>3</v>
      </c>
      <c r="ET24" s="96">
        <f t="shared" si="260"/>
        <v>3</v>
      </c>
      <c r="EU24" s="96">
        <f t="shared" si="260"/>
        <v>2</v>
      </c>
      <c r="EV24" s="96">
        <f t="shared" si="260"/>
        <v>2</v>
      </c>
      <c r="EW24" s="96">
        <f t="shared" si="260"/>
        <v>2</v>
      </c>
      <c r="EX24" s="96">
        <f t="shared" si="260"/>
        <v>2</v>
      </c>
      <c r="EY24" s="96">
        <f t="shared" si="260"/>
        <v>2</v>
      </c>
      <c r="EZ24" s="96">
        <f t="shared" si="260"/>
        <v>2</v>
      </c>
      <c r="FA24" s="96">
        <f t="shared" si="260"/>
        <v>2</v>
      </c>
      <c r="FB24" s="96">
        <f t="shared" si="260"/>
        <v>2</v>
      </c>
      <c r="FC24" s="96">
        <f t="shared" si="260"/>
        <v>2</v>
      </c>
      <c r="FD24" s="96">
        <f t="shared" si="260"/>
        <v>2</v>
      </c>
      <c r="FE24" s="96">
        <f t="shared" si="260"/>
        <v>2</v>
      </c>
      <c r="FF24" s="96">
        <f t="shared" si="260"/>
        <v>2</v>
      </c>
      <c r="FG24" s="96">
        <f t="shared" si="260"/>
        <v>1</v>
      </c>
      <c r="FH24" s="96">
        <f t="shared" si="260"/>
        <v>1</v>
      </c>
      <c r="FI24" s="96"/>
      <c r="FJ24" s="96"/>
      <c r="FK24" s="96"/>
      <c r="FL24" s="96"/>
      <c r="FM24" s="96"/>
      <c r="FN24" s="96"/>
      <c r="FO24" s="96"/>
      <c r="FP24" s="96"/>
      <c r="FQ24" s="96">
        <f t="shared" si="240"/>
        <v>2</v>
      </c>
      <c r="FR24" s="96">
        <f t="shared" si="253"/>
        <v>2</v>
      </c>
      <c r="FS24" s="96">
        <f t="shared" si="253"/>
        <v>2</v>
      </c>
      <c r="FT24" s="96">
        <f t="shared" si="253"/>
        <v>2</v>
      </c>
      <c r="FU24" s="96">
        <f t="shared" si="253"/>
        <v>2</v>
      </c>
      <c r="FV24" s="96">
        <f t="shared" si="253"/>
        <v>2</v>
      </c>
      <c r="FW24" s="96">
        <f t="shared" si="253"/>
        <v>2</v>
      </c>
      <c r="FX24" s="96">
        <f t="shared" si="253"/>
        <v>2</v>
      </c>
      <c r="FY24" s="96">
        <f t="shared" si="253"/>
        <v>2</v>
      </c>
      <c r="FZ24" s="96">
        <f t="shared" si="253"/>
        <v>2</v>
      </c>
      <c r="GA24" s="96">
        <f t="shared" si="253"/>
        <v>2</v>
      </c>
      <c r="GB24" s="96">
        <f t="shared" si="253"/>
        <v>2</v>
      </c>
      <c r="GC24" s="96">
        <f t="shared" si="253"/>
        <v>2</v>
      </c>
      <c r="GD24" s="96">
        <f t="shared" si="253"/>
        <v>2</v>
      </c>
      <c r="GE24" s="96">
        <f t="shared" si="253"/>
        <v>2</v>
      </c>
      <c r="GF24" s="96">
        <f t="shared" si="253"/>
        <v>2</v>
      </c>
      <c r="GG24" s="96">
        <f t="shared" si="253"/>
        <v>2</v>
      </c>
      <c r="GH24" s="96">
        <f t="shared" si="253"/>
        <v>1</v>
      </c>
      <c r="GI24" s="96">
        <f t="shared" si="253"/>
        <v>1</v>
      </c>
      <c r="GJ24" s="96">
        <f t="shared" si="253"/>
        <v>1</v>
      </c>
      <c r="GK24" s="96">
        <f t="shared" si="253"/>
        <v>1</v>
      </c>
      <c r="GL24" s="96">
        <f t="shared" si="253"/>
        <v>1</v>
      </c>
      <c r="GM24" s="96">
        <f t="shared" si="253"/>
        <v>1</v>
      </c>
      <c r="GN24" s="96">
        <f t="shared" si="253"/>
        <v>1</v>
      </c>
      <c r="GO24" s="96">
        <f t="shared" si="253"/>
        <v>1</v>
      </c>
      <c r="GP24" s="96">
        <f t="shared" si="253"/>
        <v>1</v>
      </c>
      <c r="GQ24" s="96">
        <f t="shared" si="253"/>
        <v>1</v>
      </c>
      <c r="GR24" s="96">
        <f t="shared" si="253"/>
        <v>1</v>
      </c>
      <c r="GS24" s="96">
        <f t="shared" si="253"/>
        <v>1</v>
      </c>
      <c r="GT24" s="96">
        <f t="shared" si="253"/>
        <v>1</v>
      </c>
      <c r="GU24" s="96">
        <f t="shared" si="253"/>
        <v>1</v>
      </c>
      <c r="GV24" s="96">
        <f t="shared" si="253"/>
        <v>1</v>
      </c>
      <c r="GW24" s="96">
        <f t="shared" si="253"/>
        <v>1</v>
      </c>
      <c r="GX24" s="96"/>
      <c r="GY24" s="96"/>
      <c r="GZ24" s="96"/>
      <c r="HA24" s="96"/>
      <c r="HB24" s="96"/>
      <c r="HC24" s="96"/>
      <c r="HD24" s="96"/>
      <c r="HE24" s="96"/>
    </row>
    <row r="25" spans="1:213" x14ac:dyDescent="0.25">
      <c r="D25" s="103">
        <v>17</v>
      </c>
      <c r="E25" s="93">
        <v>0.04</v>
      </c>
      <c r="F25" s="97">
        <f t="shared" si="228"/>
        <v>1.9999999999999997E-2</v>
      </c>
      <c r="H25" s="98">
        <v>17</v>
      </c>
      <c r="I25" s="96">
        <f t="shared" si="241"/>
        <v>10</v>
      </c>
      <c r="J25" s="96">
        <f t="shared" si="235"/>
        <v>9</v>
      </c>
      <c r="K25" s="96">
        <f t="shared" si="235"/>
        <v>9</v>
      </c>
      <c r="L25" s="96">
        <f t="shared" si="235"/>
        <v>9</v>
      </c>
      <c r="M25" s="96">
        <f t="shared" si="235"/>
        <v>9</v>
      </c>
      <c r="N25" s="96">
        <f t="shared" si="235"/>
        <v>9</v>
      </c>
      <c r="O25" s="96">
        <f t="shared" si="235"/>
        <v>8</v>
      </c>
      <c r="P25" s="96">
        <f t="shared" si="235"/>
        <v>8</v>
      </c>
      <c r="Q25" s="96">
        <f t="shared" si="235"/>
        <v>8</v>
      </c>
      <c r="R25" s="96">
        <f t="shared" si="235"/>
        <v>8</v>
      </c>
      <c r="S25" s="96">
        <f t="shared" si="235"/>
        <v>8</v>
      </c>
      <c r="T25" s="96">
        <f t="shared" si="257"/>
        <v>7</v>
      </c>
      <c r="U25" s="96">
        <f t="shared" si="257"/>
        <v>7</v>
      </c>
      <c r="V25" s="96">
        <f t="shared" si="257"/>
        <v>7</v>
      </c>
      <c r="W25" s="96">
        <f t="shared" si="257"/>
        <v>7</v>
      </c>
      <c r="X25" s="96">
        <f t="shared" si="257"/>
        <v>7</v>
      </c>
      <c r="Y25" s="96">
        <f t="shared" si="257"/>
        <v>6</v>
      </c>
      <c r="Z25" s="96">
        <f t="shared" si="257"/>
        <v>6</v>
      </c>
      <c r="AA25" s="96">
        <f t="shared" si="257"/>
        <v>6</v>
      </c>
      <c r="AB25" s="96">
        <f t="shared" ref="AB25:AN25" si="261">ROUND(AB$57*$E25,0)</f>
        <v>6</v>
      </c>
      <c r="AC25" s="96">
        <f t="shared" si="261"/>
        <v>6</v>
      </c>
      <c r="AD25" s="96">
        <f t="shared" si="261"/>
        <v>5</v>
      </c>
      <c r="AE25" s="96">
        <f t="shared" si="261"/>
        <v>5</v>
      </c>
      <c r="AF25" s="96">
        <f t="shared" si="261"/>
        <v>5</v>
      </c>
      <c r="AG25" s="96">
        <f t="shared" si="261"/>
        <v>5</v>
      </c>
      <c r="AH25" s="96">
        <f t="shared" si="261"/>
        <v>5</v>
      </c>
      <c r="AI25" s="96">
        <f t="shared" si="261"/>
        <v>4</v>
      </c>
      <c r="AJ25" s="96">
        <f t="shared" si="261"/>
        <v>4</v>
      </c>
      <c r="AK25" s="96">
        <f t="shared" si="261"/>
        <v>4</v>
      </c>
      <c r="AL25" s="96">
        <f t="shared" si="261"/>
        <v>4</v>
      </c>
      <c r="AM25" s="96">
        <f t="shared" si="261"/>
        <v>4</v>
      </c>
      <c r="AN25" s="96">
        <f t="shared" si="261"/>
        <v>3</v>
      </c>
      <c r="AO25" s="96"/>
      <c r="AP25" s="96"/>
      <c r="AQ25" s="96"/>
      <c r="AR25" s="96"/>
      <c r="AS25" s="96"/>
      <c r="AT25" s="96"/>
      <c r="AU25" s="96"/>
      <c r="AV25" s="96"/>
      <c r="AW25" s="96"/>
      <c r="AX25" s="96">
        <f t="shared" si="259"/>
        <v>9</v>
      </c>
      <c r="AY25" s="96">
        <f t="shared" si="259"/>
        <v>8</v>
      </c>
      <c r="AZ25" s="96">
        <f t="shared" si="259"/>
        <v>8</v>
      </c>
      <c r="BA25" s="96">
        <f t="shared" si="259"/>
        <v>8</v>
      </c>
      <c r="BB25" s="96">
        <f t="shared" si="259"/>
        <v>8</v>
      </c>
      <c r="BC25" s="96">
        <f t="shared" si="259"/>
        <v>8</v>
      </c>
      <c r="BD25" s="96">
        <f t="shared" si="259"/>
        <v>8</v>
      </c>
      <c r="BE25" s="96">
        <f t="shared" si="259"/>
        <v>7</v>
      </c>
      <c r="BF25" s="96">
        <f t="shared" si="259"/>
        <v>7</v>
      </c>
      <c r="BG25" s="96">
        <f t="shared" si="259"/>
        <v>7</v>
      </c>
      <c r="BH25" s="96">
        <f t="shared" si="259"/>
        <v>7</v>
      </c>
      <c r="BI25" s="96">
        <f t="shared" si="255"/>
        <v>7</v>
      </c>
      <c r="BJ25" s="96">
        <f t="shared" si="255"/>
        <v>6</v>
      </c>
      <c r="BK25" s="96">
        <f t="shared" si="255"/>
        <v>6</v>
      </c>
      <c r="BL25" s="96">
        <f t="shared" si="255"/>
        <v>6</v>
      </c>
      <c r="BM25" s="96">
        <f t="shared" si="255"/>
        <v>6</v>
      </c>
      <c r="BN25" s="96">
        <f t="shared" si="255"/>
        <v>6</v>
      </c>
      <c r="BO25" s="96">
        <f t="shared" si="255"/>
        <v>6</v>
      </c>
      <c r="BP25" s="96">
        <f t="shared" si="255"/>
        <v>5</v>
      </c>
      <c r="BQ25" s="96">
        <f t="shared" si="255"/>
        <v>5</v>
      </c>
      <c r="BR25" s="96">
        <f t="shared" si="255"/>
        <v>5</v>
      </c>
      <c r="BS25" s="96">
        <f t="shared" ref="BS25:CC32" si="262">ROUND(BS$57*$E25,0)</f>
        <v>5</v>
      </c>
      <c r="BT25" s="96">
        <f t="shared" si="262"/>
        <v>5</v>
      </c>
      <c r="BU25" s="96">
        <f t="shared" si="262"/>
        <v>5</v>
      </c>
      <c r="BV25" s="96">
        <f t="shared" si="262"/>
        <v>4</v>
      </c>
      <c r="BW25" s="96">
        <f t="shared" si="262"/>
        <v>4</v>
      </c>
      <c r="BX25" s="96">
        <f t="shared" si="262"/>
        <v>4</v>
      </c>
      <c r="BY25" s="96">
        <f t="shared" si="262"/>
        <v>4</v>
      </c>
      <c r="BZ25" s="96">
        <f t="shared" si="262"/>
        <v>4</v>
      </c>
      <c r="CA25" s="96">
        <f t="shared" si="262"/>
        <v>3</v>
      </c>
      <c r="CB25" s="96">
        <f t="shared" si="262"/>
        <v>3</v>
      </c>
      <c r="CC25" s="96">
        <f t="shared" si="262"/>
        <v>3</v>
      </c>
      <c r="CD25" s="96"/>
      <c r="CE25" s="96"/>
      <c r="CF25" s="96"/>
      <c r="CG25" s="96"/>
      <c r="CH25" s="96"/>
      <c r="CI25" s="96"/>
      <c r="CJ25" s="96"/>
      <c r="CK25" s="96"/>
      <c r="CL25" s="96"/>
      <c r="CM25" s="96">
        <f t="shared" si="237"/>
        <v>7</v>
      </c>
      <c r="CN25" s="96">
        <f t="shared" ref="CN25:DR25" si="263">ROUND(CN$57*$E25,0)</f>
        <v>7</v>
      </c>
      <c r="CO25" s="96">
        <f t="shared" si="263"/>
        <v>7</v>
      </c>
      <c r="CP25" s="96">
        <f t="shared" si="263"/>
        <v>6</v>
      </c>
      <c r="CQ25" s="96">
        <f t="shared" si="263"/>
        <v>6</v>
      </c>
      <c r="CR25" s="96">
        <f t="shared" si="263"/>
        <v>6</v>
      </c>
      <c r="CS25" s="96">
        <f t="shared" si="263"/>
        <v>6</v>
      </c>
      <c r="CT25" s="96">
        <f t="shared" si="263"/>
        <v>6</v>
      </c>
      <c r="CU25" s="96">
        <f t="shared" si="263"/>
        <v>6</v>
      </c>
      <c r="CV25" s="96">
        <f t="shared" si="263"/>
        <v>6</v>
      </c>
      <c r="CW25" s="96">
        <f t="shared" si="263"/>
        <v>5</v>
      </c>
      <c r="CX25" s="96">
        <f t="shared" si="263"/>
        <v>5</v>
      </c>
      <c r="CY25" s="96">
        <f t="shared" si="263"/>
        <v>5</v>
      </c>
      <c r="CZ25" s="96">
        <f t="shared" si="263"/>
        <v>5</v>
      </c>
      <c r="DA25" s="96">
        <f t="shared" si="263"/>
        <v>5</v>
      </c>
      <c r="DB25" s="96">
        <f t="shared" si="263"/>
        <v>5</v>
      </c>
      <c r="DC25" s="96">
        <f t="shared" si="263"/>
        <v>5</v>
      </c>
      <c r="DD25" s="96">
        <f t="shared" si="263"/>
        <v>4</v>
      </c>
      <c r="DE25" s="96">
        <f t="shared" si="263"/>
        <v>4</v>
      </c>
      <c r="DF25" s="96">
        <f t="shared" si="263"/>
        <v>3</v>
      </c>
      <c r="DG25" s="96">
        <f t="shared" si="263"/>
        <v>3</v>
      </c>
      <c r="DH25" s="96">
        <f t="shared" si="263"/>
        <v>3</v>
      </c>
      <c r="DI25" s="96">
        <f t="shared" si="263"/>
        <v>3</v>
      </c>
      <c r="DJ25" s="96">
        <f t="shared" si="263"/>
        <v>3</v>
      </c>
      <c r="DK25" s="96">
        <f t="shared" si="263"/>
        <v>3</v>
      </c>
      <c r="DL25" s="96">
        <f t="shared" si="263"/>
        <v>3</v>
      </c>
      <c r="DM25" s="96">
        <f t="shared" si="263"/>
        <v>3</v>
      </c>
      <c r="DN25" s="96">
        <f t="shared" si="263"/>
        <v>3</v>
      </c>
      <c r="DO25" s="96">
        <f t="shared" si="263"/>
        <v>2</v>
      </c>
      <c r="DP25" s="96">
        <f t="shared" si="263"/>
        <v>2</v>
      </c>
      <c r="DQ25" s="96">
        <f t="shared" si="263"/>
        <v>2</v>
      </c>
      <c r="DR25" s="96">
        <f t="shared" si="263"/>
        <v>2</v>
      </c>
      <c r="DS25" s="96"/>
      <c r="DT25" s="96"/>
      <c r="DU25" s="96"/>
      <c r="DV25" s="96"/>
      <c r="DW25" s="96"/>
      <c r="DX25" s="96"/>
      <c r="DY25" s="96"/>
      <c r="DZ25" s="96"/>
      <c r="EA25" s="96"/>
      <c r="EB25" s="96">
        <f t="shared" ref="EB25:FG25" si="264">ROUND(EB$57*$E25,0)</f>
        <v>3</v>
      </c>
      <c r="EC25" s="96">
        <f t="shared" si="264"/>
        <v>3</v>
      </c>
      <c r="ED25" s="96">
        <f t="shared" si="264"/>
        <v>3</v>
      </c>
      <c r="EE25" s="96">
        <f t="shared" si="264"/>
        <v>3</v>
      </c>
      <c r="EF25" s="96">
        <f t="shared" si="264"/>
        <v>3</v>
      </c>
      <c r="EG25" s="96">
        <f t="shared" si="264"/>
        <v>3</v>
      </c>
      <c r="EH25" s="96">
        <f t="shared" si="264"/>
        <v>3</v>
      </c>
      <c r="EI25" s="96">
        <f t="shared" si="264"/>
        <v>3</v>
      </c>
      <c r="EJ25" s="96">
        <f t="shared" si="264"/>
        <v>3</v>
      </c>
      <c r="EK25" s="96">
        <f t="shared" si="264"/>
        <v>2</v>
      </c>
      <c r="EL25" s="96">
        <f t="shared" si="264"/>
        <v>2</v>
      </c>
      <c r="EM25" s="96">
        <f t="shared" si="264"/>
        <v>2</v>
      </c>
      <c r="EN25" s="96">
        <f t="shared" si="264"/>
        <v>2</v>
      </c>
      <c r="EO25" s="96">
        <f t="shared" si="264"/>
        <v>2</v>
      </c>
      <c r="EP25" s="96">
        <f t="shared" si="264"/>
        <v>2</v>
      </c>
      <c r="EQ25" s="96">
        <f t="shared" si="264"/>
        <v>2</v>
      </c>
      <c r="ER25" s="96">
        <f t="shared" si="264"/>
        <v>2</v>
      </c>
      <c r="ES25" s="96">
        <f t="shared" si="264"/>
        <v>2</v>
      </c>
      <c r="ET25" s="96">
        <f t="shared" si="264"/>
        <v>2</v>
      </c>
      <c r="EU25" s="96">
        <f t="shared" si="264"/>
        <v>2</v>
      </c>
      <c r="EV25" s="96">
        <f t="shared" si="264"/>
        <v>2</v>
      </c>
      <c r="EW25" s="96">
        <f t="shared" si="264"/>
        <v>2</v>
      </c>
      <c r="EX25" s="96">
        <f t="shared" si="264"/>
        <v>1</v>
      </c>
      <c r="EY25" s="96">
        <f t="shared" si="264"/>
        <v>1</v>
      </c>
      <c r="EZ25" s="96">
        <f t="shared" si="264"/>
        <v>1</v>
      </c>
      <c r="FA25" s="96">
        <f t="shared" si="264"/>
        <v>1</v>
      </c>
      <c r="FB25" s="96">
        <f t="shared" si="264"/>
        <v>1</v>
      </c>
      <c r="FC25" s="96">
        <f t="shared" si="264"/>
        <v>1</v>
      </c>
      <c r="FD25" s="96">
        <f t="shared" si="264"/>
        <v>1</v>
      </c>
      <c r="FE25" s="96">
        <f t="shared" si="264"/>
        <v>1</v>
      </c>
      <c r="FF25" s="96">
        <f t="shared" si="264"/>
        <v>1</v>
      </c>
      <c r="FG25" s="96">
        <f t="shared" si="264"/>
        <v>1</v>
      </c>
      <c r="FH25" s="96"/>
      <c r="FI25" s="96"/>
      <c r="FJ25" s="96"/>
      <c r="FK25" s="96"/>
      <c r="FL25" s="96"/>
      <c r="FM25" s="96"/>
      <c r="FN25" s="96"/>
      <c r="FO25" s="96"/>
      <c r="FP25" s="96"/>
      <c r="FQ25" s="96">
        <f t="shared" si="240"/>
        <v>2</v>
      </c>
      <c r="FR25" s="96">
        <f t="shared" si="253"/>
        <v>2</v>
      </c>
      <c r="FS25" s="96">
        <f t="shared" si="253"/>
        <v>1</v>
      </c>
      <c r="FT25" s="96">
        <f t="shared" si="253"/>
        <v>1</v>
      </c>
      <c r="FU25" s="96">
        <f t="shared" si="253"/>
        <v>1</v>
      </c>
      <c r="FV25" s="96">
        <f t="shared" si="253"/>
        <v>1</v>
      </c>
      <c r="FW25" s="96">
        <f t="shared" si="253"/>
        <v>1</v>
      </c>
      <c r="FX25" s="96">
        <f t="shared" si="253"/>
        <v>1</v>
      </c>
      <c r="FY25" s="96">
        <f t="shared" si="253"/>
        <v>1</v>
      </c>
      <c r="FZ25" s="96">
        <f t="shared" si="253"/>
        <v>1</v>
      </c>
      <c r="GA25" s="96">
        <f t="shared" si="253"/>
        <v>1</v>
      </c>
      <c r="GB25" s="96">
        <f t="shared" si="253"/>
        <v>1</v>
      </c>
      <c r="GC25" s="96">
        <f t="shared" si="253"/>
        <v>1</v>
      </c>
      <c r="GD25" s="96">
        <f t="shared" si="253"/>
        <v>1</v>
      </c>
      <c r="GE25" s="96">
        <f t="shared" si="253"/>
        <v>1</v>
      </c>
      <c r="GF25" s="96">
        <f t="shared" si="253"/>
        <v>1</v>
      </c>
      <c r="GG25" s="96">
        <f t="shared" si="253"/>
        <v>1</v>
      </c>
      <c r="GH25" s="96">
        <f t="shared" si="253"/>
        <v>1</v>
      </c>
      <c r="GI25" s="96">
        <f t="shared" si="253"/>
        <v>1</v>
      </c>
      <c r="GJ25" s="96">
        <f t="shared" si="253"/>
        <v>1</v>
      </c>
      <c r="GK25" s="96">
        <f t="shared" si="253"/>
        <v>1</v>
      </c>
      <c r="GL25" s="96">
        <f t="shared" si="253"/>
        <v>1</v>
      </c>
      <c r="GM25" s="96">
        <f t="shared" si="253"/>
        <v>1</v>
      </c>
      <c r="GN25" s="96">
        <f t="shared" si="253"/>
        <v>1</v>
      </c>
      <c r="GO25" s="96">
        <f t="shared" si="253"/>
        <v>1</v>
      </c>
      <c r="GP25" s="96">
        <f t="shared" si="253"/>
        <v>1</v>
      </c>
      <c r="GQ25" s="96">
        <f t="shared" si="253"/>
        <v>1</v>
      </c>
      <c r="GR25" s="96">
        <f t="shared" si="253"/>
        <v>1</v>
      </c>
      <c r="GS25" s="96">
        <f t="shared" si="253"/>
        <v>1</v>
      </c>
      <c r="GT25" s="96">
        <f t="shared" si="253"/>
        <v>1</v>
      </c>
      <c r="GU25" s="96"/>
      <c r="GV25" s="96"/>
      <c r="GW25" s="96"/>
      <c r="GX25" s="96"/>
      <c r="GY25" s="96"/>
      <c r="GZ25" s="96"/>
      <c r="HA25" s="96"/>
      <c r="HB25" s="96"/>
      <c r="HC25" s="96"/>
      <c r="HD25" s="96"/>
      <c r="HE25" s="96"/>
    </row>
    <row r="26" spans="1:213" x14ac:dyDescent="0.25">
      <c r="D26" s="103">
        <v>18</v>
      </c>
      <c r="E26" s="93">
        <v>0.04</v>
      </c>
      <c r="F26" s="97">
        <f t="shared" si="228"/>
        <v>0</v>
      </c>
      <c r="H26" s="98">
        <v>18</v>
      </c>
      <c r="I26" s="96">
        <f t="shared" si="241"/>
        <v>10</v>
      </c>
      <c r="J26" s="96">
        <f t="shared" si="235"/>
        <v>9</v>
      </c>
      <c r="K26" s="96">
        <f t="shared" si="235"/>
        <v>9</v>
      </c>
      <c r="L26" s="96">
        <f t="shared" si="235"/>
        <v>9</v>
      </c>
      <c r="M26" s="96">
        <f t="shared" si="235"/>
        <v>9</v>
      </c>
      <c r="N26" s="96">
        <f t="shared" si="235"/>
        <v>9</v>
      </c>
      <c r="O26" s="96">
        <f t="shared" si="235"/>
        <v>8</v>
      </c>
      <c r="P26" s="96">
        <f t="shared" si="235"/>
        <v>8</v>
      </c>
      <c r="Q26" s="96">
        <f t="shared" si="235"/>
        <v>8</v>
      </c>
      <c r="R26" s="96">
        <f t="shared" si="235"/>
        <v>8</v>
      </c>
      <c r="S26" s="96">
        <f t="shared" si="235"/>
        <v>8</v>
      </c>
      <c r="T26" s="96">
        <f t="shared" si="257"/>
        <v>7</v>
      </c>
      <c r="U26" s="96">
        <f t="shared" si="257"/>
        <v>7</v>
      </c>
      <c r="V26" s="96">
        <f t="shared" si="257"/>
        <v>7</v>
      </c>
      <c r="W26" s="96">
        <f t="shared" si="257"/>
        <v>7</v>
      </c>
      <c r="X26" s="96">
        <f t="shared" si="257"/>
        <v>7</v>
      </c>
      <c r="Y26" s="96">
        <f t="shared" si="257"/>
        <v>6</v>
      </c>
      <c r="Z26" s="96">
        <f t="shared" si="257"/>
        <v>6</v>
      </c>
      <c r="AA26" s="96">
        <f t="shared" si="257"/>
        <v>6</v>
      </c>
      <c r="AB26" s="96">
        <f t="shared" ref="AB26:AM26" si="265">ROUND(AB$57*$E26,0)</f>
        <v>6</v>
      </c>
      <c r="AC26" s="96">
        <f t="shared" si="265"/>
        <v>6</v>
      </c>
      <c r="AD26" s="96">
        <f t="shared" si="265"/>
        <v>5</v>
      </c>
      <c r="AE26" s="96">
        <f t="shared" si="265"/>
        <v>5</v>
      </c>
      <c r="AF26" s="96">
        <f t="shared" si="265"/>
        <v>5</v>
      </c>
      <c r="AG26" s="96">
        <f t="shared" si="265"/>
        <v>5</v>
      </c>
      <c r="AH26" s="96">
        <f t="shared" si="265"/>
        <v>5</v>
      </c>
      <c r="AI26" s="96">
        <f t="shared" si="265"/>
        <v>4</v>
      </c>
      <c r="AJ26" s="96">
        <f t="shared" si="265"/>
        <v>4</v>
      </c>
      <c r="AK26" s="96">
        <f t="shared" si="265"/>
        <v>4</v>
      </c>
      <c r="AL26" s="96">
        <f t="shared" si="265"/>
        <v>4</v>
      </c>
      <c r="AM26" s="96">
        <f t="shared" si="265"/>
        <v>4</v>
      </c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>
        <f t="shared" si="259"/>
        <v>9</v>
      </c>
      <c r="AY26" s="96">
        <f t="shared" si="259"/>
        <v>8</v>
      </c>
      <c r="AZ26" s="96">
        <f t="shared" si="259"/>
        <v>8</v>
      </c>
      <c r="BA26" s="96">
        <f t="shared" si="259"/>
        <v>8</v>
      </c>
      <c r="BB26" s="96">
        <f t="shared" si="259"/>
        <v>8</v>
      </c>
      <c r="BC26" s="96">
        <f t="shared" si="259"/>
        <v>8</v>
      </c>
      <c r="BD26" s="96">
        <f t="shared" si="259"/>
        <v>8</v>
      </c>
      <c r="BE26" s="96">
        <f t="shared" si="259"/>
        <v>7</v>
      </c>
      <c r="BF26" s="96">
        <f t="shared" si="259"/>
        <v>7</v>
      </c>
      <c r="BG26" s="96">
        <f t="shared" si="259"/>
        <v>7</v>
      </c>
      <c r="BH26" s="96">
        <f t="shared" si="259"/>
        <v>7</v>
      </c>
      <c r="BI26" s="96">
        <f t="shared" si="255"/>
        <v>7</v>
      </c>
      <c r="BJ26" s="96">
        <f t="shared" si="255"/>
        <v>6</v>
      </c>
      <c r="BK26" s="96">
        <f t="shared" si="255"/>
        <v>6</v>
      </c>
      <c r="BL26" s="96">
        <f t="shared" si="255"/>
        <v>6</v>
      </c>
      <c r="BM26" s="96">
        <f t="shared" si="255"/>
        <v>6</v>
      </c>
      <c r="BN26" s="96">
        <f t="shared" si="255"/>
        <v>6</v>
      </c>
      <c r="BO26" s="96">
        <f t="shared" si="255"/>
        <v>6</v>
      </c>
      <c r="BP26" s="96">
        <f t="shared" si="255"/>
        <v>5</v>
      </c>
      <c r="BQ26" s="96">
        <f t="shared" si="255"/>
        <v>5</v>
      </c>
      <c r="BR26" s="96">
        <f t="shared" si="255"/>
        <v>5</v>
      </c>
      <c r="BS26" s="96">
        <f t="shared" si="262"/>
        <v>5</v>
      </c>
      <c r="BT26" s="96">
        <f t="shared" si="262"/>
        <v>5</v>
      </c>
      <c r="BU26" s="96">
        <f t="shared" si="262"/>
        <v>5</v>
      </c>
      <c r="BV26" s="96">
        <f t="shared" si="262"/>
        <v>4</v>
      </c>
      <c r="BW26" s="96">
        <f t="shared" si="262"/>
        <v>4</v>
      </c>
      <c r="BX26" s="96">
        <f t="shared" si="262"/>
        <v>4</v>
      </c>
      <c r="BY26" s="96">
        <f t="shared" si="262"/>
        <v>4</v>
      </c>
      <c r="BZ26" s="96">
        <f t="shared" si="262"/>
        <v>4</v>
      </c>
      <c r="CA26" s="96">
        <f t="shared" si="262"/>
        <v>3</v>
      </c>
      <c r="CB26" s="96">
        <f t="shared" si="262"/>
        <v>3</v>
      </c>
      <c r="CC26" s="96"/>
      <c r="CD26" s="96"/>
      <c r="CE26" s="96"/>
      <c r="CF26" s="96"/>
      <c r="CG26" s="96"/>
      <c r="CH26" s="96"/>
      <c r="CI26" s="96"/>
      <c r="CJ26" s="96"/>
      <c r="CK26" s="96"/>
      <c r="CL26" s="96"/>
      <c r="CM26" s="96">
        <f t="shared" ref="CM26:DB40" si="266">ROUND(CM$57*$E26,0)</f>
        <v>7</v>
      </c>
      <c r="CN26" s="96">
        <f t="shared" si="266"/>
        <v>7</v>
      </c>
      <c r="CO26" s="96">
        <f t="shared" si="266"/>
        <v>7</v>
      </c>
      <c r="CP26" s="96">
        <f t="shared" si="266"/>
        <v>6</v>
      </c>
      <c r="CQ26" s="96">
        <f t="shared" si="266"/>
        <v>6</v>
      </c>
      <c r="CR26" s="96">
        <f t="shared" si="266"/>
        <v>6</v>
      </c>
      <c r="CS26" s="96">
        <f t="shared" si="266"/>
        <v>6</v>
      </c>
      <c r="CT26" s="96">
        <f t="shared" si="266"/>
        <v>6</v>
      </c>
      <c r="CU26" s="96">
        <f t="shared" si="266"/>
        <v>6</v>
      </c>
      <c r="CV26" s="96">
        <f t="shared" si="266"/>
        <v>6</v>
      </c>
      <c r="CW26" s="96">
        <f t="shared" si="266"/>
        <v>5</v>
      </c>
      <c r="CX26" s="96">
        <f t="shared" si="266"/>
        <v>5</v>
      </c>
      <c r="CY26" s="96">
        <f t="shared" si="266"/>
        <v>5</v>
      </c>
      <c r="CZ26" s="96">
        <f t="shared" si="266"/>
        <v>5</v>
      </c>
      <c r="DA26" s="96">
        <f t="shared" si="266"/>
        <v>5</v>
      </c>
      <c r="DB26" s="96">
        <f t="shared" si="266"/>
        <v>5</v>
      </c>
      <c r="DC26" s="96">
        <f t="shared" ref="DC26:DQ40" si="267">ROUND(DC$57*$E26,0)</f>
        <v>5</v>
      </c>
      <c r="DD26" s="96">
        <f t="shared" si="267"/>
        <v>4</v>
      </c>
      <c r="DE26" s="96">
        <f t="shared" si="267"/>
        <v>4</v>
      </c>
      <c r="DF26" s="96">
        <f t="shared" si="267"/>
        <v>3</v>
      </c>
      <c r="DG26" s="96">
        <f t="shared" si="267"/>
        <v>3</v>
      </c>
      <c r="DH26" s="96">
        <f t="shared" si="267"/>
        <v>3</v>
      </c>
      <c r="DI26" s="96">
        <f t="shared" si="267"/>
        <v>3</v>
      </c>
      <c r="DJ26" s="96">
        <f t="shared" si="267"/>
        <v>3</v>
      </c>
      <c r="DK26" s="96">
        <f t="shared" si="267"/>
        <v>3</v>
      </c>
      <c r="DL26" s="96">
        <f t="shared" si="267"/>
        <v>3</v>
      </c>
      <c r="DM26" s="96">
        <f t="shared" si="267"/>
        <v>3</v>
      </c>
      <c r="DN26" s="96">
        <f t="shared" si="267"/>
        <v>3</v>
      </c>
      <c r="DO26" s="96">
        <f t="shared" si="267"/>
        <v>2</v>
      </c>
      <c r="DP26" s="96">
        <f t="shared" si="267"/>
        <v>2</v>
      </c>
      <c r="DQ26" s="96">
        <f t="shared" si="267"/>
        <v>2</v>
      </c>
      <c r="DR26" s="96"/>
      <c r="DS26" s="96"/>
      <c r="DT26" s="96"/>
      <c r="DU26" s="96"/>
      <c r="DV26" s="96"/>
      <c r="DW26" s="96"/>
      <c r="DX26" s="96"/>
      <c r="DY26" s="96"/>
      <c r="DZ26" s="96"/>
      <c r="EA26" s="96"/>
      <c r="EB26" s="96">
        <f t="shared" ref="EB26:FF26" si="268">ROUND(EB$57*$E26,0)</f>
        <v>3</v>
      </c>
      <c r="EC26" s="96">
        <f t="shared" si="268"/>
        <v>3</v>
      </c>
      <c r="ED26" s="96">
        <f t="shared" si="268"/>
        <v>3</v>
      </c>
      <c r="EE26" s="96">
        <f t="shared" si="268"/>
        <v>3</v>
      </c>
      <c r="EF26" s="96">
        <f t="shared" si="268"/>
        <v>3</v>
      </c>
      <c r="EG26" s="96">
        <f t="shared" si="268"/>
        <v>3</v>
      </c>
      <c r="EH26" s="96">
        <f t="shared" si="268"/>
        <v>3</v>
      </c>
      <c r="EI26" s="96">
        <f t="shared" si="268"/>
        <v>3</v>
      </c>
      <c r="EJ26" s="96">
        <f t="shared" si="268"/>
        <v>3</v>
      </c>
      <c r="EK26" s="96">
        <f t="shared" si="268"/>
        <v>2</v>
      </c>
      <c r="EL26" s="96">
        <f t="shared" si="268"/>
        <v>2</v>
      </c>
      <c r="EM26" s="96">
        <f t="shared" si="268"/>
        <v>2</v>
      </c>
      <c r="EN26" s="96">
        <f t="shared" si="268"/>
        <v>2</v>
      </c>
      <c r="EO26" s="96">
        <f t="shared" si="268"/>
        <v>2</v>
      </c>
      <c r="EP26" s="96">
        <f t="shared" si="268"/>
        <v>2</v>
      </c>
      <c r="EQ26" s="96">
        <f t="shared" si="268"/>
        <v>2</v>
      </c>
      <c r="ER26" s="96">
        <f t="shared" si="268"/>
        <v>2</v>
      </c>
      <c r="ES26" s="96">
        <f t="shared" si="268"/>
        <v>2</v>
      </c>
      <c r="ET26" s="96">
        <f t="shared" si="268"/>
        <v>2</v>
      </c>
      <c r="EU26" s="96">
        <f t="shared" si="268"/>
        <v>2</v>
      </c>
      <c r="EV26" s="96">
        <f t="shared" si="268"/>
        <v>2</v>
      </c>
      <c r="EW26" s="96">
        <f t="shared" si="268"/>
        <v>2</v>
      </c>
      <c r="EX26" s="96">
        <f t="shared" si="268"/>
        <v>1</v>
      </c>
      <c r="EY26" s="96">
        <f t="shared" si="268"/>
        <v>1</v>
      </c>
      <c r="EZ26" s="96">
        <f t="shared" si="268"/>
        <v>1</v>
      </c>
      <c r="FA26" s="96">
        <f t="shared" si="268"/>
        <v>1</v>
      </c>
      <c r="FB26" s="96">
        <f t="shared" si="268"/>
        <v>1</v>
      </c>
      <c r="FC26" s="96">
        <f t="shared" si="268"/>
        <v>1</v>
      </c>
      <c r="FD26" s="96">
        <f t="shared" si="268"/>
        <v>1</v>
      </c>
      <c r="FE26" s="96">
        <f t="shared" si="268"/>
        <v>1</v>
      </c>
      <c r="FF26" s="96">
        <f t="shared" si="268"/>
        <v>1</v>
      </c>
      <c r="FG26" s="96"/>
      <c r="FH26" s="96"/>
      <c r="FI26" s="96"/>
      <c r="FJ26" s="96"/>
      <c r="FK26" s="96"/>
      <c r="FL26" s="96"/>
      <c r="FM26" s="96"/>
      <c r="FN26" s="96"/>
      <c r="FO26" s="96"/>
      <c r="FP26" s="96"/>
      <c r="FQ26" s="96">
        <f t="shared" si="240"/>
        <v>2</v>
      </c>
      <c r="FR26" s="96">
        <f t="shared" si="253"/>
        <v>2</v>
      </c>
      <c r="FS26" s="96">
        <f t="shared" si="253"/>
        <v>1</v>
      </c>
      <c r="FT26" s="96">
        <f t="shared" si="253"/>
        <v>1</v>
      </c>
      <c r="FU26" s="96">
        <f t="shared" si="253"/>
        <v>1</v>
      </c>
      <c r="FV26" s="96">
        <f t="shared" si="253"/>
        <v>1</v>
      </c>
      <c r="FW26" s="96">
        <f t="shared" si="253"/>
        <v>1</v>
      </c>
      <c r="FX26" s="96">
        <f t="shared" si="253"/>
        <v>1</v>
      </c>
      <c r="FY26" s="96">
        <f t="shared" si="253"/>
        <v>1</v>
      </c>
      <c r="FZ26" s="96">
        <f t="shared" si="253"/>
        <v>1</v>
      </c>
      <c r="GA26" s="96">
        <f t="shared" si="253"/>
        <v>1</v>
      </c>
      <c r="GB26" s="96">
        <f t="shared" si="253"/>
        <v>1</v>
      </c>
      <c r="GC26" s="96">
        <f t="shared" si="253"/>
        <v>1</v>
      </c>
      <c r="GD26" s="96">
        <f t="shared" si="253"/>
        <v>1</v>
      </c>
      <c r="GE26" s="96">
        <f t="shared" si="253"/>
        <v>1</v>
      </c>
      <c r="GF26" s="96">
        <f t="shared" si="253"/>
        <v>1</v>
      </c>
      <c r="GG26" s="96">
        <f t="shared" si="253"/>
        <v>1</v>
      </c>
      <c r="GH26" s="96">
        <f t="shared" si="253"/>
        <v>1</v>
      </c>
      <c r="GI26" s="96">
        <f t="shared" si="253"/>
        <v>1</v>
      </c>
      <c r="GJ26" s="96">
        <f t="shared" si="253"/>
        <v>1</v>
      </c>
      <c r="GK26" s="96">
        <f t="shared" si="253"/>
        <v>1</v>
      </c>
      <c r="GL26" s="96">
        <f t="shared" si="253"/>
        <v>1</v>
      </c>
      <c r="GM26" s="96">
        <f t="shared" si="253"/>
        <v>1</v>
      </c>
      <c r="GN26" s="96">
        <f t="shared" si="253"/>
        <v>1</v>
      </c>
      <c r="GO26" s="96">
        <f t="shared" si="253"/>
        <v>1</v>
      </c>
      <c r="GP26" s="96">
        <f t="shared" si="253"/>
        <v>1</v>
      </c>
      <c r="GQ26" s="96">
        <f t="shared" si="253"/>
        <v>1</v>
      </c>
      <c r="GR26" s="96">
        <f t="shared" si="253"/>
        <v>1</v>
      </c>
      <c r="GS26" s="96">
        <f t="shared" si="253"/>
        <v>1</v>
      </c>
      <c r="GT26" s="96">
        <f t="shared" si="253"/>
        <v>1</v>
      </c>
      <c r="GU26" s="96"/>
      <c r="GV26" s="96"/>
      <c r="GW26" s="96"/>
      <c r="GX26" s="96"/>
      <c r="GY26" s="96"/>
      <c r="GZ26" s="96"/>
      <c r="HA26" s="96"/>
      <c r="HB26" s="96"/>
      <c r="HC26" s="96"/>
      <c r="HD26" s="96"/>
      <c r="HE26" s="96"/>
    </row>
    <row r="27" spans="1:213" x14ac:dyDescent="0.25">
      <c r="D27" s="103">
        <v>19</v>
      </c>
      <c r="E27" s="93">
        <v>0.04</v>
      </c>
      <c r="F27" s="97">
        <f t="shared" si="228"/>
        <v>0</v>
      </c>
      <c r="H27" s="98">
        <v>19</v>
      </c>
      <c r="I27" s="96">
        <f t="shared" si="241"/>
        <v>10</v>
      </c>
      <c r="J27" s="96">
        <f t="shared" ref="J27:S40" si="269">ROUND(J$57*$E27,0)</f>
        <v>9</v>
      </c>
      <c r="K27" s="96">
        <f t="shared" si="269"/>
        <v>9</v>
      </c>
      <c r="L27" s="96">
        <f t="shared" si="269"/>
        <v>9</v>
      </c>
      <c r="M27" s="96">
        <f t="shared" si="269"/>
        <v>9</v>
      </c>
      <c r="N27" s="96">
        <f t="shared" si="269"/>
        <v>9</v>
      </c>
      <c r="O27" s="96">
        <f t="shared" si="269"/>
        <v>8</v>
      </c>
      <c r="P27" s="96">
        <f t="shared" si="269"/>
        <v>8</v>
      </c>
      <c r="Q27" s="96">
        <f t="shared" si="269"/>
        <v>8</v>
      </c>
      <c r="R27" s="96">
        <f t="shared" si="269"/>
        <v>8</v>
      </c>
      <c r="S27" s="96">
        <f t="shared" si="269"/>
        <v>8</v>
      </c>
      <c r="T27" s="96">
        <f t="shared" si="257"/>
        <v>7</v>
      </c>
      <c r="U27" s="96">
        <f t="shared" si="257"/>
        <v>7</v>
      </c>
      <c r="V27" s="96">
        <f t="shared" si="257"/>
        <v>7</v>
      </c>
      <c r="W27" s="96">
        <f t="shared" si="257"/>
        <v>7</v>
      </c>
      <c r="X27" s="96">
        <f t="shared" si="257"/>
        <v>7</v>
      </c>
      <c r="Y27" s="96">
        <f t="shared" si="257"/>
        <v>6</v>
      </c>
      <c r="Z27" s="96">
        <f t="shared" si="257"/>
        <v>6</v>
      </c>
      <c r="AA27" s="96">
        <f t="shared" si="257"/>
        <v>6</v>
      </c>
      <c r="AB27" s="96">
        <f t="shared" ref="AB27:AL27" si="270">ROUND(AB$57*$E27,0)</f>
        <v>6</v>
      </c>
      <c r="AC27" s="96">
        <f t="shared" si="270"/>
        <v>6</v>
      </c>
      <c r="AD27" s="96">
        <f t="shared" si="270"/>
        <v>5</v>
      </c>
      <c r="AE27" s="96">
        <f t="shared" si="270"/>
        <v>5</v>
      </c>
      <c r="AF27" s="96">
        <f t="shared" si="270"/>
        <v>5</v>
      </c>
      <c r="AG27" s="96">
        <f t="shared" si="270"/>
        <v>5</v>
      </c>
      <c r="AH27" s="96">
        <f t="shared" si="270"/>
        <v>5</v>
      </c>
      <c r="AI27" s="96">
        <f t="shared" si="270"/>
        <v>4</v>
      </c>
      <c r="AJ27" s="96">
        <f t="shared" si="270"/>
        <v>4</v>
      </c>
      <c r="AK27" s="96">
        <f t="shared" si="270"/>
        <v>4</v>
      </c>
      <c r="AL27" s="96">
        <f t="shared" si="270"/>
        <v>4</v>
      </c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>
        <f t="shared" si="259"/>
        <v>9</v>
      </c>
      <c r="AY27" s="96">
        <f t="shared" si="259"/>
        <v>8</v>
      </c>
      <c r="AZ27" s="96">
        <f t="shared" si="259"/>
        <v>8</v>
      </c>
      <c r="BA27" s="96">
        <f t="shared" si="259"/>
        <v>8</v>
      </c>
      <c r="BB27" s="96">
        <f t="shared" si="259"/>
        <v>8</v>
      </c>
      <c r="BC27" s="96">
        <f t="shared" si="259"/>
        <v>8</v>
      </c>
      <c r="BD27" s="96">
        <f t="shared" si="259"/>
        <v>8</v>
      </c>
      <c r="BE27" s="96">
        <f t="shared" si="259"/>
        <v>7</v>
      </c>
      <c r="BF27" s="96">
        <f t="shared" si="259"/>
        <v>7</v>
      </c>
      <c r="BG27" s="96">
        <f t="shared" si="259"/>
        <v>7</v>
      </c>
      <c r="BH27" s="96">
        <f t="shared" si="259"/>
        <v>7</v>
      </c>
      <c r="BI27" s="96">
        <f t="shared" si="255"/>
        <v>7</v>
      </c>
      <c r="BJ27" s="96">
        <f t="shared" si="255"/>
        <v>6</v>
      </c>
      <c r="BK27" s="96">
        <f t="shared" si="255"/>
        <v>6</v>
      </c>
      <c r="BL27" s="96">
        <f t="shared" si="255"/>
        <v>6</v>
      </c>
      <c r="BM27" s="96">
        <f t="shared" si="255"/>
        <v>6</v>
      </c>
      <c r="BN27" s="96">
        <f t="shared" si="255"/>
        <v>6</v>
      </c>
      <c r="BO27" s="96">
        <f t="shared" si="255"/>
        <v>6</v>
      </c>
      <c r="BP27" s="96">
        <f t="shared" si="255"/>
        <v>5</v>
      </c>
      <c r="BQ27" s="96">
        <f t="shared" si="255"/>
        <v>5</v>
      </c>
      <c r="BR27" s="96">
        <f t="shared" si="255"/>
        <v>5</v>
      </c>
      <c r="BS27" s="96">
        <f t="shared" si="262"/>
        <v>5</v>
      </c>
      <c r="BT27" s="96">
        <f t="shared" si="262"/>
        <v>5</v>
      </c>
      <c r="BU27" s="96">
        <f t="shared" si="262"/>
        <v>5</v>
      </c>
      <c r="BV27" s="96">
        <f t="shared" si="262"/>
        <v>4</v>
      </c>
      <c r="BW27" s="96">
        <f t="shared" si="262"/>
        <v>4</v>
      </c>
      <c r="BX27" s="96">
        <f t="shared" si="262"/>
        <v>4</v>
      </c>
      <c r="BY27" s="96">
        <f t="shared" si="262"/>
        <v>4</v>
      </c>
      <c r="BZ27" s="96">
        <f t="shared" si="262"/>
        <v>4</v>
      </c>
      <c r="CA27" s="96">
        <f t="shared" si="262"/>
        <v>3</v>
      </c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>
        <f t="shared" si="266"/>
        <v>7</v>
      </c>
      <c r="CN27" s="96">
        <f t="shared" si="266"/>
        <v>7</v>
      </c>
      <c r="CO27" s="96">
        <f t="shared" si="266"/>
        <v>7</v>
      </c>
      <c r="CP27" s="96">
        <f t="shared" si="266"/>
        <v>6</v>
      </c>
      <c r="CQ27" s="96">
        <f t="shared" si="266"/>
        <v>6</v>
      </c>
      <c r="CR27" s="96">
        <f t="shared" si="266"/>
        <v>6</v>
      </c>
      <c r="CS27" s="96">
        <f t="shared" si="266"/>
        <v>6</v>
      </c>
      <c r="CT27" s="96">
        <f t="shared" si="266"/>
        <v>6</v>
      </c>
      <c r="CU27" s="96">
        <f t="shared" si="266"/>
        <v>6</v>
      </c>
      <c r="CV27" s="96">
        <f t="shared" si="266"/>
        <v>6</v>
      </c>
      <c r="CW27" s="96">
        <f t="shared" si="266"/>
        <v>5</v>
      </c>
      <c r="CX27" s="96">
        <f t="shared" si="266"/>
        <v>5</v>
      </c>
      <c r="CY27" s="96">
        <f t="shared" si="266"/>
        <v>5</v>
      </c>
      <c r="CZ27" s="96">
        <f t="shared" si="266"/>
        <v>5</v>
      </c>
      <c r="DA27" s="96">
        <f t="shared" si="266"/>
        <v>5</v>
      </c>
      <c r="DB27" s="96">
        <f t="shared" si="266"/>
        <v>5</v>
      </c>
      <c r="DC27" s="96">
        <f t="shared" si="267"/>
        <v>5</v>
      </c>
      <c r="DD27" s="96">
        <f t="shared" si="267"/>
        <v>4</v>
      </c>
      <c r="DE27" s="96">
        <f t="shared" si="267"/>
        <v>4</v>
      </c>
      <c r="DF27" s="96">
        <f t="shared" si="267"/>
        <v>3</v>
      </c>
      <c r="DG27" s="96">
        <f t="shared" si="267"/>
        <v>3</v>
      </c>
      <c r="DH27" s="96">
        <f t="shared" si="267"/>
        <v>3</v>
      </c>
      <c r="DI27" s="96">
        <f t="shared" si="267"/>
        <v>3</v>
      </c>
      <c r="DJ27" s="96">
        <f t="shared" si="267"/>
        <v>3</v>
      </c>
      <c r="DK27" s="96">
        <f t="shared" si="267"/>
        <v>3</v>
      </c>
      <c r="DL27" s="96">
        <f t="shared" si="267"/>
        <v>3</v>
      </c>
      <c r="DM27" s="96">
        <f t="shared" si="267"/>
        <v>3</v>
      </c>
      <c r="DN27" s="96">
        <f t="shared" si="267"/>
        <v>3</v>
      </c>
      <c r="DO27" s="96">
        <f t="shared" si="267"/>
        <v>2</v>
      </c>
      <c r="DP27" s="96">
        <f t="shared" si="267"/>
        <v>2</v>
      </c>
      <c r="DQ27" s="96"/>
      <c r="DR27" s="96"/>
      <c r="DS27" s="96"/>
      <c r="DT27" s="96"/>
      <c r="DU27" s="96"/>
      <c r="DV27" s="96"/>
      <c r="DW27" s="96"/>
      <c r="DX27" s="96"/>
      <c r="DY27" s="96"/>
      <c r="DZ27" s="96"/>
      <c r="EA27" s="96"/>
      <c r="EB27" s="96">
        <f t="shared" ref="EB27:FE27" si="271">ROUND(EB$57*$E27,0)</f>
        <v>3</v>
      </c>
      <c r="EC27" s="96">
        <f t="shared" si="271"/>
        <v>3</v>
      </c>
      <c r="ED27" s="96">
        <f t="shared" si="271"/>
        <v>3</v>
      </c>
      <c r="EE27" s="96">
        <f t="shared" si="271"/>
        <v>3</v>
      </c>
      <c r="EF27" s="96">
        <f t="shared" si="271"/>
        <v>3</v>
      </c>
      <c r="EG27" s="96">
        <f t="shared" si="271"/>
        <v>3</v>
      </c>
      <c r="EH27" s="96">
        <f t="shared" si="271"/>
        <v>3</v>
      </c>
      <c r="EI27" s="96">
        <f t="shared" si="271"/>
        <v>3</v>
      </c>
      <c r="EJ27" s="96">
        <f t="shared" si="271"/>
        <v>3</v>
      </c>
      <c r="EK27" s="96">
        <f t="shared" si="271"/>
        <v>2</v>
      </c>
      <c r="EL27" s="96">
        <f t="shared" si="271"/>
        <v>2</v>
      </c>
      <c r="EM27" s="96">
        <f t="shared" si="271"/>
        <v>2</v>
      </c>
      <c r="EN27" s="96">
        <f t="shared" si="271"/>
        <v>2</v>
      </c>
      <c r="EO27" s="96">
        <f t="shared" si="271"/>
        <v>2</v>
      </c>
      <c r="EP27" s="96">
        <f t="shared" si="271"/>
        <v>2</v>
      </c>
      <c r="EQ27" s="96">
        <f t="shared" si="271"/>
        <v>2</v>
      </c>
      <c r="ER27" s="96">
        <f t="shared" si="271"/>
        <v>2</v>
      </c>
      <c r="ES27" s="96">
        <f t="shared" si="271"/>
        <v>2</v>
      </c>
      <c r="ET27" s="96">
        <f t="shared" si="271"/>
        <v>2</v>
      </c>
      <c r="EU27" s="96">
        <f t="shared" si="271"/>
        <v>2</v>
      </c>
      <c r="EV27" s="96">
        <f t="shared" si="271"/>
        <v>2</v>
      </c>
      <c r="EW27" s="96">
        <f t="shared" si="271"/>
        <v>2</v>
      </c>
      <c r="EX27" s="96">
        <f t="shared" si="271"/>
        <v>1</v>
      </c>
      <c r="EY27" s="96">
        <f t="shared" si="271"/>
        <v>1</v>
      </c>
      <c r="EZ27" s="96">
        <f t="shared" si="271"/>
        <v>1</v>
      </c>
      <c r="FA27" s="96">
        <f t="shared" si="271"/>
        <v>1</v>
      </c>
      <c r="FB27" s="96">
        <f t="shared" si="271"/>
        <v>1</v>
      </c>
      <c r="FC27" s="96">
        <f t="shared" si="271"/>
        <v>1</v>
      </c>
      <c r="FD27" s="96">
        <f t="shared" si="271"/>
        <v>1</v>
      </c>
      <c r="FE27" s="96">
        <f t="shared" si="271"/>
        <v>1</v>
      </c>
      <c r="FF27" s="96"/>
      <c r="FG27" s="96"/>
      <c r="FH27" s="96"/>
      <c r="FI27" s="96"/>
      <c r="FJ27" s="96"/>
      <c r="FK27" s="96"/>
      <c r="FL27" s="96"/>
      <c r="FM27" s="96"/>
      <c r="FN27" s="96"/>
      <c r="FO27" s="96"/>
      <c r="FP27" s="96"/>
      <c r="FQ27" s="96">
        <f t="shared" ref="FQ27:GT40" si="272">ROUND(FQ$57*$E27,0)</f>
        <v>2</v>
      </c>
      <c r="FR27" s="96">
        <f t="shared" si="272"/>
        <v>2</v>
      </c>
      <c r="FS27" s="96">
        <f t="shared" si="272"/>
        <v>1</v>
      </c>
      <c r="FT27" s="96">
        <f t="shared" si="272"/>
        <v>1</v>
      </c>
      <c r="FU27" s="96">
        <f t="shared" si="272"/>
        <v>1</v>
      </c>
      <c r="FV27" s="96">
        <f t="shared" si="272"/>
        <v>1</v>
      </c>
      <c r="FW27" s="96">
        <f t="shared" si="272"/>
        <v>1</v>
      </c>
      <c r="FX27" s="96">
        <f t="shared" si="272"/>
        <v>1</v>
      </c>
      <c r="FY27" s="96">
        <f t="shared" si="272"/>
        <v>1</v>
      </c>
      <c r="FZ27" s="96">
        <f t="shared" si="272"/>
        <v>1</v>
      </c>
      <c r="GA27" s="96">
        <f t="shared" si="272"/>
        <v>1</v>
      </c>
      <c r="GB27" s="96">
        <f t="shared" si="272"/>
        <v>1</v>
      </c>
      <c r="GC27" s="96">
        <f t="shared" si="272"/>
        <v>1</v>
      </c>
      <c r="GD27" s="96">
        <f t="shared" si="272"/>
        <v>1</v>
      </c>
      <c r="GE27" s="96">
        <f t="shared" si="272"/>
        <v>1</v>
      </c>
      <c r="GF27" s="96">
        <f t="shared" si="272"/>
        <v>1</v>
      </c>
      <c r="GG27" s="96">
        <f t="shared" si="272"/>
        <v>1</v>
      </c>
      <c r="GH27" s="96">
        <f t="shared" si="272"/>
        <v>1</v>
      </c>
      <c r="GI27" s="96">
        <f t="shared" si="272"/>
        <v>1</v>
      </c>
      <c r="GJ27" s="96">
        <f t="shared" si="272"/>
        <v>1</v>
      </c>
      <c r="GK27" s="96">
        <f t="shared" si="272"/>
        <v>1</v>
      </c>
      <c r="GL27" s="96">
        <f t="shared" si="272"/>
        <v>1</v>
      </c>
      <c r="GM27" s="96">
        <f t="shared" si="272"/>
        <v>1</v>
      </c>
      <c r="GN27" s="96">
        <f t="shared" si="272"/>
        <v>1</v>
      </c>
      <c r="GO27" s="96">
        <f t="shared" si="272"/>
        <v>1</v>
      </c>
      <c r="GP27" s="96">
        <f t="shared" si="272"/>
        <v>1</v>
      </c>
      <c r="GQ27" s="96">
        <f t="shared" si="272"/>
        <v>1</v>
      </c>
      <c r="GR27" s="96">
        <f t="shared" si="272"/>
        <v>1</v>
      </c>
      <c r="GS27" s="96">
        <f t="shared" si="272"/>
        <v>1</v>
      </c>
      <c r="GT27" s="96">
        <f t="shared" si="272"/>
        <v>1</v>
      </c>
      <c r="GU27" s="96"/>
      <c r="GV27" s="96"/>
      <c r="GW27" s="96"/>
      <c r="GX27" s="96"/>
      <c r="GY27" s="96"/>
      <c r="GZ27" s="96"/>
      <c r="HA27" s="96"/>
      <c r="HB27" s="96"/>
      <c r="HC27" s="96"/>
      <c r="HD27" s="96"/>
      <c r="HE27" s="96"/>
    </row>
    <row r="28" spans="1:213" x14ac:dyDescent="0.25">
      <c r="D28" s="103">
        <v>20</v>
      </c>
      <c r="E28" s="93">
        <v>0.04</v>
      </c>
      <c r="F28" s="97">
        <f t="shared" si="228"/>
        <v>0</v>
      </c>
      <c r="H28" s="98">
        <v>20</v>
      </c>
      <c r="I28" s="96">
        <f t="shared" si="241"/>
        <v>10</v>
      </c>
      <c r="J28" s="96">
        <f t="shared" si="269"/>
        <v>9</v>
      </c>
      <c r="K28" s="96">
        <f t="shared" si="269"/>
        <v>9</v>
      </c>
      <c r="L28" s="96">
        <f t="shared" si="269"/>
        <v>9</v>
      </c>
      <c r="M28" s="96">
        <f t="shared" si="269"/>
        <v>9</v>
      </c>
      <c r="N28" s="96">
        <f t="shared" si="269"/>
        <v>9</v>
      </c>
      <c r="O28" s="96">
        <f t="shared" si="269"/>
        <v>8</v>
      </c>
      <c r="P28" s="96">
        <f t="shared" si="269"/>
        <v>8</v>
      </c>
      <c r="Q28" s="96">
        <f t="shared" si="269"/>
        <v>8</v>
      </c>
      <c r="R28" s="96">
        <f t="shared" si="269"/>
        <v>8</v>
      </c>
      <c r="S28" s="96">
        <f t="shared" si="269"/>
        <v>8</v>
      </c>
      <c r="T28" s="96">
        <f t="shared" si="257"/>
        <v>7</v>
      </c>
      <c r="U28" s="96">
        <f t="shared" si="257"/>
        <v>7</v>
      </c>
      <c r="V28" s="96">
        <f t="shared" si="257"/>
        <v>7</v>
      </c>
      <c r="W28" s="96">
        <f t="shared" si="257"/>
        <v>7</v>
      </c>
      <c r="X28" s="96">
        <f t="shared" si="257"/>
        <v>7</v>
      </c>
      <c r="Y28" s="96">
        <f t="shared" si="257"/>
        <v>6</v>
      </c>
      <c r="Z28" s="96">
        <f t="shared" si="257"/>
        <v>6</v>
      </c>
      <c r="AA28" s="96">
        <f t="shared" si="257"/>
        <v>6</v>
      </c>
      <c r="AB28" s="96">
        <f t="shared" ref="AB28:AK28" si="273">ROUND(AB$57*$E28,0)</f>
        <v>6</v>
      </c>
      <c r="AC28" s="96">
        <f t="shared" si="273"/>
        <v>6</v>
      </c>
      <c r="AD28" s="96">
        <f t="shared" si="273"/>
        <v>5</v>
      </c>
      <c r="AE28" s="96">
        <f t="shared" si="273"/>
        <v>5</v>
      </c>
      <c r="AF28" s="96">
        <f t="shared" si="273"/>
        <v>5</v>
      </c>
      <c r="AG28" s="96">
        <f t="shared" si="273"/>
        <v>5</v>
      </c>
      <c r="AH28" s="96">
        <f t="shared" si="273"/>
        <v>5</v>
      </c>
      <c r="AI28" s="96">
        <f t="shared" si="273"/>
        <v>4</v>
      </c>
      <c r="AJ28" s="96">
        <f t="shared" si="273"/>
        <v>4</v>
      </c>
      <c r="AK28" s="96">
        <f t="shared" si="273"/>
        <v>4</v>
      </c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>
        <f t="shared" si="259"/>
        <v>9</v>
      </c>
      <c r="AY28" s="96">
        <f t="shared" si="259"/>
        <v>8</v>
      </c>
      <c r="AZ28" s="96">
        <f t="shared" si="259"/>
        <v>8</v>
      </c>
      <c r="BA28" s="96">
        <f t="shared" si="259"/>
        <v>8</v>
      </c>
      <c r="BB28" s="96">
        <f t="shared" si="259"/>
        <v>8</v>
      </c>
      <c r="BC28" s="96">
        <f t="shared" si="259"/>
        <v>8</v>
      </c>
      <c r="BD28" s="96">
        <f t="shared" si="259"/>
        <v>8</v>
      </c>
      <c r="BE28" s="96">
        <f t="shared" si="259"/>
        <v>7</v>
      </c>
      <c r="BF28" s="96">
        <f t="shared" si="259"/>
        <v>7</v>
      </c>
      <c r="BG28" s="96">
        <f t="shared" si="259"/>
        <v>7</v>
      </c>
      <c r="BH28" s="96">
        <f t="shared" si="259"/>
        <v>7</v>
      </c>
      <c r="BI28" s="96">
        <f t="shared" si="255"/>
        <v>7</v>
      </c>
      <c r="BJ28" s="96">
        <f t="shared" si="255"/>
        <v>6</v>
      </c>
      <c r="BK28" s="96">
        <f t="shared" si="255"/>
        <v>6</v>
      </c>
      <c r="BL28" s="96">
        <f t="shared" si="255"/>
        <v>6</v>
      </c>
      <c r="BM28" s="96">
        <f t="shared" si="255"/>
        <v>6</v>
      </c>
      <c r="BN28" s="96">
        <f t="shared" si="255"/>
        <v>6</v>
      </c>
      <c r="BO28" s="96">
        <f t="shared" si="255"/>
        <v>6</v>
      </c>
      <c r="BP28" s="96">
        <f t="shared" si="255"/>
        <v>5</v>
      </c>
      <c r="BQ28" s="96">
        <f t="shared" si="255"/>
        <v>5</v>
      </c>
      <c r="BR28" s="96">
        <f t="shared" si="255"/>
        <v>5</v>
      </c>
      <c r="BS28" s="96">
        <f t="shared" si="262"/>
        <v>5</v>
      </c>
      <c r="BT28" s="96">
        <f t="shared" si="262"/>
        <v>5</v>
      </c>
      <c r="BU28" s="96">
        <f t="shared" si="262"/>
        <v>5</v>
      </c>
      <c r="BV28" s="96">
        <f t="shared" si="262"/>
        <v>4</v>
      </c>
      <c r="BW28" s="96">
        <f t="shared" si="262"/>
        <v>4</v>
      </c>
      <c r="BX28" s="96">
        <f t="shared" si="262"/>
        <v>4</v>
      </c>
      <c r="BY28" s="96">
        <f t="shared" si="262"/>
        <v>4</v>
      </c>
      <c r="BZ28" s="96">
        <f t="shared" si="262"/>
        <v>4</v>
      </c>
      <c r="CA28" s="96"/>
      <c r="CB28" s="96"/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6">
        <f t="shared" si="266"/>
        <v>7</v>
      </c>
      <c r="CN28" s="96">
        <f t="shared" si="266"/>
        <v>7</v>
      </c>
      <c r="CO28" s="96">
        <f t="shared" si="266"/>
        <v>7</v>
      </c>
      <c r="CP28" s="96">
        <f t="shared" si="266"/>
        <v>6</v>
      </c>
      <c r="CQ28" s="96">
        <f t="shared" si="266"/>
        <v>6</v>
      </c>
      <c r="CR28" s="96">
        <f t="shared" si="266"/>
        <v>6</v>
      </c>
      <c r="CS28" s="96">
        <f t="shared" si="266"/>
        <v>6</v>
      </c>
      <c r="CT28" s="96">
        <f t="shared" si="266"/>
        <v>6</v>
      </c>
      <c r="CU28" s="96">
        <f t="shared" si="266"/>
        <v>6</v>
      </c>
      <c r="CV28" s="96">
        <f t="shared" si="266"/>
        <v>6</v>
      </c>
      <c r="CW28" s="96">
        <f t="shared" si="266"/>
        <v>5</v>
      </c>
      <c r="CX28" s="96">
        <f t="shared" si="266"/>
        <v>5</v>
      </c>
      <c r="CY28" s="96">
        <f t="shared" si="266"/>
        <v>5</v>
      </c>
      <c r="CZ28" s="96">
        <f t="shared" si="266"/>
        <v>5</v>
      </c>
      <c r="DA28" s="96">
        <f t="shared" si="266"/>
        <v>5</v>
      </c>
      <c r="DB28" s="96">
        <f t="shared" si="266"/>
        <v>5</v>
      </c>
      <c r="DC28" s="96">
        <f t="shared" si="267"/>
        <v>5</v>
      </c>
      <c r="DD28" s="96">
        <f t="shared" si="267"/>
        <v>4</v>
      </c>
      <c r="DE28" s="96">
        <f t="shared" si="267"/>
        <v>4</v>
      </c>
      <c r="DF28" s="96">
        <f t="shared" si="267"/>
        <v>3</v>
      </c>
      <c r="DG28" s="96">
        <f t="shared" si="267"/>
        <v>3</v>
      </c>
      <c r="DH28" s="96">
        <f t="shared" si="267"/>
        <v>3</v>
      </c>
      <c r="DI28" s="96">
        <f t="shared" si="267"/>
        <v>3</v>
      </c>
      <c r="DJ28" s="96">
        <f t="shared" si="267"/>
        <v>3</v>
      </c>
      <c r="DK28" s="96">
        <f t="shared" si="267"/>
        <v>3</v>
      </c>
      <c r="DL28" s="96">
        <f t="shared" si="267"/>
        <v>3</v>
      </c>
      <c r="DM28" s="96">
        <f t="shared" si="267"/>
        <v>3</v>
      </c>
      <c r="DN28" s="96">
        <f t="shared" si="267"/>
        <v>3</v>
      </c>
      <c r="DO28" s="96">
        <f t="shared" si="267"/>
        <v>2</v>
      </c>
      <c r="DP28" s="96"/>
      <c r="DQ28" s="96"/>
      <c r="DR28" s="96"/>
      <c r="DS28" s="96"/>
      <c r="DT28" s="96"/>
      <c r="DU28" s="96"/>
      <c r="DV28" s="96"/>
      <c r="DW28" s="96"/>
      <c r="DX28" s="96"/>
      <c r="DY28" s="96"/>
      <c r="DZ28" s="96"/>
      <c r="EA28" s="96"/>
      <c r="EB28" s="96">
        <f t="shared" ref="EB28:FD28" si="274">ROUND(EB$57*$E28,0)</f>
        <v>3</v>
      </c>
      <c r="EC28" s="96">
        <f t="shared" si="274"/>
        <v>3</v>
      </c>
      <c r="ED28" s="96">
        <f t="shared" si="274"/>
        <v>3</v>
      </c>
      <c r="EE28" s="96">
        <f t="shared" si="274"/>
        <v>3</v>
      </c>
      <c r="EF28" s="96">
        <f t="shared" si="274"/>
        <v>3</v>
      </c>
      <c r="EG28" s="96">
        <f t="shared" si="274"/>
        <v>3</v>
      </c>
      <c r="EH28" s="96">
        <f t="shared" si="274"/>
        <v>3</v>
      </c>
      <c r="EI28" s="96">
        <f t="shared" si="274"/>
        <v>3</v>
      </c>
      <c r="EJ28" s="96">
        <f t="shared" si="274"/>
        <v>3</v>
      </c>
      <c r="EK28" s="96">
        <f t="shared" si="274"/>
        <v>2</v>
      </c>
      <c r="EL28" s="96">
        <f t="shared" si="274"/>
        <v>2</v>
      </c>
      <c r="EM28" s="96">
        <f t="shared" si="274"/>
        <v>2</v>
      </c>
      <c r="EN28" s="96">
        <f t="shared" si="274"/>
        <v>2</v>
      </c>
      <c r="EO28" s="96">
        <f t="shared" si="274"/>
        <v>2</v>
      </c>
      <c r="EP28" s="96">
        <f t="shared" si="274"/>
        <v>2</v>
      </c>
      <c r="EQ28" s="96">
        <f t="shared" si="274"/>
        <v>2</v>
      </c>
      <c r="ER28" s="96">
        <f t="shared" si="274"/>
        <v>2</v>
      </c>
      <c r="ES28" s="96">
        <f t="shared" si="274"/>
        <v>2</v>
      </c>
      <c r="ET28" s="96">
        <f t="shared" si="274"/>
        <v>2</v>
      </c>
      <c r="EU28" s="96">
        <f t="shared" si="274"/>
        <v>2</v>
      </c>
      <c r="EV28" s="96">
        <f t="shared" si="274"/>
        <v>2</v>
      </c>
      <c r="EW28" s="96">
        <f t="shared" si="274"/>
        <v>2</v>
      </c>
      <c r="EX28" s="96">
        <f t="shared" si="274"/>
        <v>1</v>
      </c>
      <c r="EY28" s="96">
        <f t="shared" si="274"/>
        <v>1</v>
      </c>
      <c r="EZ28" s="96">
        <f t="shared" si="274"/>
        <v>1</v>
      </c>
      <c r="FA28" s="96">
        <f t="shared" si="274"/>
        <v>1</v>
      </c>
      <c r="FB28" s="96">
        <f t="shared" si="274"/>
        <v>1</v>
      </c>
      <c r="FC28" s="96">
        <f t="shared" si="274"/>
        <v>1</v>
      </c>
      <c r="FD28" s="96">
        <f t="shared" si="274"/>
        <v>1</v>
      </c>
      <c r="FE28" s="96"/>
      <c r="FF28" s="96"/>
      <c r="FG28" s="96"/>
      <c r="FH28" s="96"/>
      <c r="FI28" s="96"/>
      <c r="FJ28" s="96"/>
      <c r="FK28" s="96"/>
      <c r="FL28" s="96"/>
      <c r="FM28" s="96"/>
      <c r="FN28" s="96"/>
      <c r="FO28" s="96"/>
      <c r="FP28" s="96"/>
      <c r="FQ28" s="96">
        <f t="shared" si="272"/>
        <v>2</v>
      </c>
      <c r="FR28" s="96">
        <f t="shared" si="272"/>
        <v>2</v>
      </c>
      <c r="FS28" s="96">
        <f t="shared" si="272"/>
        <v>1</v>
      </c>
      <c r="FT28" s="96">
        <f t="shared" si="272"/>
        <v>1</v>
      </c>
      <c r="FU28" s="96">
        <f t="shared" si="272"/>
        <v>1</v>
      </c>
      <c r="FV28" s="96">
        <f t="shared" si="272"/>
        <v>1</v>
      </c>
      <c r="FW28" s="96">
        <f t="shared" si="272"/>
        <v>1</v>
      </c>
      <c r="FX28" s="96">
        <f t="shared" si="272"/>
        <v>1</v>
      </c>
      <c r="FY28" s="96">
        <f t="shared" si="272"/>
        <v>1</v>
      </c>
      <c r="FZ28" s="96">
        <f t="shared" si="272"/>
        <v>1</v>
      </c>
      <c r="GA28" s="96">
        <f t="shared" si="272"/>
        <v>1</v>
      </c>
      <c r="GB28" s="96">
        <f t="shared" si="272"/>
        <v>1</v>
      </c>
      <c r="GC28" s="96">
        <f t="shared" si="272"/>
        <v>1</v>
      </c>
      <c r="GD28" s="96">
        <f t="shared" si="272"/>
        <v>1</v>
      </c>
      <c r="GE28" s="96">
        <f t="shared" si="272"/>
        <v>1</v>
      </c>
      <c r="GF28" s="96">
        <f t="shared" si="272"/>
        <v>1</v>
      </c>
      <c r="GG28" s="96">
        <f t="shared" si="272"/>
        <v>1</v>
      </c>
      <c r="GH28" s="96">
        <f t="shared" si="272"/>
        <v>1</v>
      </c>
      <c r="GI28" s="96">
        <f t="shared" si="272"/>
        <v>1</v>
      </c>
      <c r="GJ28" s="96">
        <f t="shared" si="272"/>
        <v>1</v>
      </c>
      <c r="GK28" s="96">
        <f t="shared" si="272"/>
        <v>1</v>
      </c>
      <c r="GL28" s="96">
        <f t="shared" si="272"/>
        <v>1</v>
      </c>
      <c r="GM28" s="96">
        <f t="shared" si="272"/>
        <v>1</v>
      </c>
      <c r="GN28" s="96">
        <f t="shared" si="272"/>
        <v>1</v>
      </c>
      <c r="GO28" s="96">
        <f t="shared" si="272"/>
        <v>1</v>
      </c>
      <c r="GP28" s="96">
        <f t="shared" si="272"/>
        <v>1</v>
      </c>
      <c r="GQ28" s="96">
        <f t="shared" si="272"/>
        <v>1</v>
      </c>
      <c r="GR28" s="96">
        <f t="shared" si="272"/>
        <v>1</v>
      </c>
      <c r="GS28" s="96">
        <f t="shared" si="272"/>
        <v>1</v>
      </c>
      <c r="GT28" s="96">
        <f t="shared" si="272"/>
        <v>1</v>
      </c>
      <c r="GU28" s="96"/>
      <c r="GV28" s="96"/>
      <c r="GW28" s="96"/>
      <c r="GX28" s="96"/>
      <c r="GY28" s="96"/>
      <c r="GZ28" s="96"/>
      <c r="HA28" s="96"/>
      <c r="HB28" s="96"/>
      <c r="HC28" s="96"/>
      <c r="HD28" s="96"/>
      <c r="HE28" s="96"/>
    </row>
    <row r="29" spans="1:213" x14ac:dyDescent="0.25">
      <c r="D29" s="103">
        <v>21</v>
      </c>
      <c r="E29" s="93">
        <v>0.04</v>
      </c>
      <c r="F29" s="97">
        <f t="shared" si="228"/>
        <v>0</v>
      </c>
      <c r="H29" s="98">
        <v>21</v>
      </c>
      <c r="I29" s="96">
        <f t="shared" si="241"/>
        <v>10</v>
      </c>
      <c r="J29" s="96">
        <f t="shared" si="269"/>
        <v>9</v>
      </c>
      <c r="K29" s="96">
        <f t="shared" si="269"/>
        <v>9</v>
      </c>
      <c r="L29" s="96">
        <f t="shared" si="269"/>
        <v>9</v>
      </c>
      <c r="M29" s="96">
        <f t="shared" si="269"/>
        <v>9</v>
      </c>
      <c r="N29" s="96">
        <f t="shared" si="269"/>
        <v>9</v>
      </c>
      <c r="O29" s="96">
        <f t="shared" si="269"/>
        <v>8</v>
      </c>
      <c r="P29" s="96">
        <f t="shared" si="269"/>
        <v>8</v>
      </c>
      <c r="Q29" s="96">
        <f t="shared" si="269"/>
        <v>8</v>
      </c>
      <c r="R29" s="96">
        <f t="shared" si="269"/>
        <v>8</v>
      </c>
      <c r="S29" s="96">
        <f t="shared" si="269"/>
        <v>8</v>
      </c>
      <c r="T29" s="96">
        <f t="shared" si="257"/>
        <v>7</v>
      </c>
      <c r="U29" s="96">
        <f t="shared" si="257"/>
        <v>7</v>
      </c>
      <c r="V29" s="96">
        <f t="shared" si="257"/>
        <v>7</v>
      </c>
      <c r="W29" s="96">
        <f t="shared" si="257"/>
        <v>7</v>
      </c>
      <c r="X29" s="96">
        <f t="shared" si="257"/>
        <v>7</v>
      </c>
      <c r="Y29" s="96">
        <f t="shared" si="257"/>
        <v>6</v>
      </c>
      <c r="Z29" s="96">
        <f t="shared" si="257"/>
        <v>6</v>
      </c>
      <c r="AA29" s="96">
        <f t="shared" si="257"/>
        <v>6</v>
      </c>
      <c r="AB29" s="96">
        <f t="shared" ref="AB29:AJ29" si="275">ROUND(AB$57*$E29,0)</f>
        <v>6</v>
      </c>
      <c r="AC29" s="96">
        <f t="shared" si="275"/>
        <v>6</v>
      </c>
      <c r="AD29" s="96">
        <f t="shared" si="275"/>
        <v>5</v>
      </c>
      <c r="AE29" s="96">
        <f t="shared" si="275"/>
        <v>5</v>
      </c>
      <c r="AF29" s="96">
        <f t="shared" si="275"/>
        <v>5</v>
      </c>
      <c r="AG29" s="96">
        <f t="shared" si="275"/>
        <v>5</v>
      </c>
      <c r="AH29" s="96">
        <f t="shared" si="275"/>
        <v>5</v>
      </c>
      <c r="AI29" s="96">
        <f t="shared" si="275"/>
        <v>4</v>
      </c>
      <c r="AJ29" s="96">
        <f t="shared" si="275"/>
        <v>4</v>
      </c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>
        <f t="shared" si="259"/>
        <v>9</v>
      </c>
      <c r="AY29" s="96">
        <f t="shared" si="259"/>
        <v>8</v>
      </c>
      <c r="AZ29" s="96">
        <f t="shared" si="259"/>
        <v>8</v>
      </c>
      <c r="BA29" s="96">
        <f t="shared" si="259"/>
        <v>8</v>
      </c>
      <c r="BB29" s="96">
        <f t="shared" si="259"/>
        <v>8</v>
      </c>
      <c r="BC29" s="96">
        <f t="shared" si="259"/>
        <v>8</v>
      </c>
      <c r="BD29" s="96">
        <f t="shared" si="259"/>
        <v>8</v>
      </c>
      <c r="BE29" s="96">
        <f t="shared" si="259"/>
        <v>7</v>
      </c>
      <c r="BF29" s="96">
        <f t="shared" si="259"/>
        <v>7</v>
      </c>
      <c r="BG29" s="96">
        <f t="shared" si="259"/>
        <v>7</v>
      </c>
      <c r="BH29" s="96">
        <f t="shared" si="259"/>
        <v>7</v>
      </c>
      <c r="BI29" s="96">
        <f t="shared" si="255"/>
        <v>7</v>
      </c>
      <c r="BJ29" s="96">
        <f t="shared" si="255"/>
        <v>6</v>
      </c>
      <c r="BK29" s="96">
        <f t="shared" si="255"/>
        <v>6</v>
      </c>
      <c r="BL29" s="96">
        <f t="shared" si="255"/>
        <v>6</v>
      </c>
      <c r="BM29" s="96">
        <f t="shared" si="255"/>
        <v>6</v>
      </c>
      <c r="BN29" s="96">
        <f t="shared" si="255"/>
        <v>6</v>
      </c>
      <c r="BO29" s="96">
        <f t="shared" si="255"/>
        <v>6</v>
      </c>
      <c r="BP29" s="96">
        <f t="shared" si="255"/>
        <v>5</v>
      </c>
      <c r="BQ29" s="96">
        <f t="shared" si="255"/>
        <v>5</v>
      </c>
      <c r="BR29" s="96">
        <f t="shared" si="255"/>
        <v>5</v>
      </c>
      <c r="BS29" s="96">
        <f t="shared" si="262"/>
        <v>5</v>
      </c>
      <c r="BT29" s="96">
        <f t="shared" si="262"/>
        <v>5</v>
      </c>
      <c r="BU29" s="96">
        <f t="shared" si="262"/>
        <v>5</v>
      </c>
      <c r="BV29" s="96">
        <f t="shared" si="262"/>
        <v>4</v>
      </c>
      <c r="BW29" s="96">
        <f t="shared" si="262"/>
        <v>4</v>
      </c>
      <c r="BX29" s="96">
        <f t="shared" si="262"/>
        <v>4</v>
      </c>
      <c r="BY29" s="96">
        <f t="shared" si="262"/>
        <v>4</v>
      </c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6">
        <f t="shared" si="266"/>
        <v>7</v>
      </c>
      <c r="CN29" s="96">
        <f t="shared" si="266"/>
        <v>7</v>
      </c>
      <c r="CO29" s="96">
        <f t="shared" si="266"/>
        <v>7</v>
      </c>
      <c r="CP29" s="96">
        <f t="shared" si="266"/>
        <v>6</v>
      </c>
      <c r="CQ29" s="96">
        <f t="shared" si="266"/>
        <v>6</v>
      </c>
      <c r="CR29" s="96">
        <f t="shared" si="266"/>
        <v>6</v>
      </c>
      <c r="CS29" s="96">
        <f t="shared" si="266"/>
        <v>6</v>
      </c>
      <c r="CT29" s="96">
        <f t="shared" si="266"/>
        <v>6</v>
      </c>
      <c r="CU29" s="96">
        <f t="shared" si="266"/>
        <v>6</v>
      </c>
      <c r="CV29" s="96">
        <f t="shared" si="266"/>
        <v>6</v>
      </c>
      <c r="CW29" s="96">
        <f t="shared" si="266"/>
        <v>5</v>
      </c>
      <c r="CX29" s="96">
        <f t="shared" si="266"/>
        <v>5</v>
      </c>
      <c r="CY29" s="96">
        <f t="shared" si="266"/>
        <v>5</v>
      </c>
      <c r="CZ29" s="96">
        <f t="shared" si="266"/>
        <v>5</v>
      </c>
      <c r="DA29" s="96">
        <f t="shared" si="266"/>
        <v>5</v>
      </c>
      <c r="DB29" s="96">
        <f t="shared" si="266"/>
        <v>5</v>
      </c>
      <c r="DC29" s="96">
        <f t="shared" si="267"/>
        <v>5</v>
      </c>
      <c r="DD29" s="96">
        <f t="shared" si="267"/>
        <v>4</v>
      </c>
      <c r="DE29" s="96">
        <f t="shared" si="267"/>
        <v>4</v>
      </c>
      <c r="DF29" s="96">
        <f t="shared" si="267"/>
        <v>3</v>
      </c>
      <c r="DG29" s="96">
        <f t="shared" si="267"/>
        <v>3</v>
      </c>
      <c r="DH29" s="96">
        <f t="shared" si="267"/>
        <v>3</v>
      </c>
      <c r="DI29" s="96">
        <f t="shared" si="267"/>
        <v>3</v>
      </c>
      <c r="DJ29" s="96">
        <f t="shared" si="267"/>
        <v>3</v>
      </c>
      <c r="DK29" s="96">
        <f t="shared" si="267"/>
        <v>3</v>
      </c>
      <c r="DL29" s="96">
        <f t="shared" si="267"/>
        <v>3</v>
      </c>
      <c r="DM29" s="96">
        <f t="shared" si="267"/>
        <v>3</v>
      </c>
      <c r="DN29" s="96">
        <f t="shared" si="267"/>
        <v>3</v>
      </c>
      <c r="DO29" s="96"/>
      <c r="DP29" s="96"/>
      <c r="DQ29" s="96"/>
      <c r="DR29" s="96"/>
      <c r="DS29" s="96"/>
      <c r="DT29" s="96"/>
      <c r="DU29" s="96"/>
      <c r="DV29" s="96"/>
      <c r="DW29" s="96"/>
      <c r="DX29" s="96"/>
      <c r="DY29" s="96"/>
      <c r="DZ29" s="96"/>
      <c r="EA29" s="96"/>
      <c r="EB29" s="96">
        <f t="shared" ref="EB29:FC29" si="276">ROUND(EB$57*$E29,0)</f>
        <v>3</v>
      </c>
      <c r="EC29" s="96">
        <f t="shared" si="276"/>
        <v>3</v>
      </c>
      <c r="ED29" s="96">
        <f t="shared" si="276"/>
        <v>3</v>
      </c>
      <c r="EE29" s="96">
        <f t="shared" si="276"/>
        <v>3</v>
      </c>
      <c r="EF29" s="96">
        <f t="shared" si="276"/>
        <v>3</v>
      </c>
      <c r="EG29" s="96">
        <f t="shared" si="276"/>
        <v>3</v>
      </c>
      <c r="EH29" s="96">
        <f t="shared" si="276"/>
        <v>3</v>
      </c>
      <c r="EI29" s="96">
        <f t="shared" si="276"/>
        <v>3</v>
      </c>
      <c r="EJ29" s="96">
        <f t="shared" si="276"/>
        <v>3</v>
      </c>
      <c r="EK29" s="96">
        <f t="shared" si="276"/>
        <v>2</v>
      </c>
      <c r="EL29" s="96">
        <f t="shared" si="276"/>
        <v>2</v>
      </c>
      <c r="EM29" s="96">
        <f t="shared" si="276"/>
        <v>2</v>
      </c>
      <c r="EN29" s="96">
        <f t="shared" si="276"/>
        <v>2</v>
      </c>
      <c r="EO29" s="96">
        <f t="shared" si="276"/>
        <v>2</v>
      </c>
      <c r="EP29" s="96">
        <f t="shared" si="276"/>
        <v>2</v>
      </c>
      <c r="EQ29" s="96">
        <f t="shared" si="276"/>
        <v>2</v>
      </c>
      <c r="ER29" s="96">
        <f t="shared" si="276"/>
        <v>2</v>
      </c>
      <c r="ES29" s="96">
        <f t="shared" si="276"/>
        <v>2</v>
      </c>
      <c r="ET29" s="96">
        <f t="shared" si="276"/>
        <v>2</v>
      </c>
      <c r="EU29" s="96">
        <f t="shared" si="276"/>
        <v>2</v>
      </c>
      <c r="EV29" s="96">
        <f t="shared" si="276"/>
        <v>2</v>
      </c>
      <c r="EW29" s="96">
        <f t="shared" si="276"/>
        <v>2</v>
      </c>
      <c r="EX29" s="96">
        <f t="shared" si="276"/>
        <v>1</v>
      </c>
      <c r="EY29" s="96">
        <f t="shared" si="276"/>
        <v>1</v>
      </c>
      <c r="EZ29" s="96">
        <f t="shared" si="276"/>
        <v>1</v>
      </c>
      <c r="FA29" s="96">
        <f t="shared" si="276"/>
        <v>1</v>
      </c>
      <c r="FB29" s="96">
        <f t="shared" si="276"/>
        <v>1</v>
      </c>
      <c r="FC29" s="96">
        <f t="shared" si="276"/>
        <v>1</v>
      </c>
      <c r="FD29" s="96"/>
      <c r="FE29" s="96"/>
      <c r="FF29" s="96"/>
      <c r="FG29" s="96"/>
      <c r="FH29" s="96"/>
      <c r="FI29" s="96"/>
      <c r="FJ29" s="96"/>
      <c r="FK29" s="96"/>
      <c r="FL29" s="96"/>
      <c r="FM29" s="96"/>
      <c r="FN29" s="96"/>
      <c r="FO29" s="96"/>
      <c r="FP29" s="96"/>
      <c r="FQ29" s="96">
        <f t="shared" si="272"/>
        <v>2</v>
      </c>
      <c r="FR29" s="96">
        <f t="shared" si="272"/>
        <v>2</v>
      </c>
      <c r="FS29" s="96">
        <f t="shared" si="272"/>
        <v>1</v>
      </c>
      <c r="FT29" s="96">
        <f t="shared" si="272"/>
        <v>1</v>
      </c>
      <c r="FU29" s="96">
        <f t="shared" si="272"/>
        <v>1</v>
      </c>
      <c r="FV29" s="96">
        <f t="shared" si="272"/>
        <v>1</v>
      </c>
      <c r="FW29" s="96">
        <f t="shared" si="272"/>
        <v>1</v>
      </c>
      <c r="FX29" s="96">
        <f t="shared" si="272"/>
        <v>1</v>
      </c>
      <c r="FY29" s="96">
        <f t="shared" si="272"/>
        <v>1</v>
      </c>
      <c r="FZ29" s="96">
        <f t="shared" si="272"/>
        <v>1</v>
      </c>
      <c r="GA29" s="96">
        <f t="shared" si="272"/>
        <v>1</v>
      </c>
      <c r="GB29" s="96">
        <f t="shared" si="272"/>
        <v>1</v>
      </c>
      <c r="GC29" s="96">
        <f t="shared" si="272"/>
        <v>1</v>
      </c>
      <c r="GD29" s="96">
        <f t="shared" si="272"/>
        <v>1</v>
      </c>
      <c r="GE29" s="96">
        <f t="shared" si="272"/>
        <v>1</v>
      </c>
      <c r="GF29" s="96">
        <f t="shared" si="272"/>
        <v>1</v>
      </c>
      <c r="GG29" s="96">
        <f t="shared" si="272"/>
        <v>1</v>
      </c>
      <c r="GH29" s="96">
        <f t="shared" si="272"/>
        <v>1</v>
      </c>
      <c r="GI29" s="96">
        <f t="shared" si="272"/>
        <v>1</v>
      </c>
      <c r="GJ29" s="96">
        <f t="shared" si="272"/>
        <v>1</v>
      </c>
      <c r="GK29" s="96">
        <f t="shared" si="272"/>
        <v>1</v>
      </c>
      <c r="GL29" s="96">
        <f t="shared" si="272"/>
        <v>1</v>
      </c>
      <c r="GM29" s="96">
        <f t="shared" si="272"/>
        <v>1</v>
      </c>
      <c r="GN29" s="96">
        <f t="shared" si="272"/>
        <v>1</v>
      </c>
      <c r="GO29" s="96">
        <f t="shared" si="272"/>
        <v>1</v>
      </c>
      <c r="GP29" s="96">
        <f t="shared" si="272"/>
        <v>1</v>
      </c>
      <c r="GQ29" s="96">
        <f t="shared" si="272"/>
        <v>1</v>
      </c>
      <c r="GR29" s="96">
        <f t="shared" si="272"/>
        <v>1</v>
      </c>
      <c r="GS29" s="96">
        <f t="shared" si="272"/>
        <v>1</v>
      </c>
      <c r="GT29" s="96">
        <f t="shared" si="272"/>
        <v>1</v>
      </c>
      <c r="GU29" s="96"/>
      <c r="GV29" s="96"/>
      <c r="GW29" s="96"/>
      <c r="GX29" s="96"/>
      <c r="GY29" s="96"/>
      <c r="GZ29" s="96"/>
      <c r="HA29" s="96"/>
      <c r="HB29" s="96"/>
      <c r="HC29" s="96"/>
      <c r="HD29" s="96"/>
      <c r="HE29" s="96"/>
    </row>
    <row r="30" spans="1:213" x14ac:dyDescent="0.25">
      <c r="D30" s="103">
        <v>22</v>
      </c>
      <c r="E30" s="93">
        <v>0.04</v>
      </c>
      <c r="F30" s="97">
        <f t="shared" si="228"/>
        <v>0</v>
      </c>
      <c r="H30" s="98">
        <v>22</v>
      </c>
      <c r="I30" s="96">
        <f t="shared" si="241"/>
        <v>10</v>
      </c>
      <c r="J30" s="96">
        <f t="shared" si="269"/>
        <v>9</v>
      </c>
      <c r="K30" s="96">
        <f t="shared" si="269"/>
        <v>9</v>
      </c>
      <c r="L30" s="96">
        <f t="shared" si="269"/>
        <v>9</v>
      </c>
      <c r="M30" s="96">
        <f t="shared" si="269"/>
        <v>9</v>
      </c>
      <c r="N30" s="96">
        <f t="shared" si="269"/>
        <v>9</v>
      </c>
      <c r="O30" s="96">
        <f t="shared" si="269"/>
        <v>8</v>
      </c>
      <c r="P30" s="96">
        <f t="shared" si="269"/>
        <v>8</v>
      </c>
      <c r="Q30" s="96">
        <f t="shared" si="269"/>
        <v>8</v>
      </c>
      <c r="R30" s="96">
        <f t="shared" si="269"/>
        <v>8</v>
      </c>
      <c r="S30" s="96">
        <f t="shared" si="269"/>
        <v>8</v>
      </c>
      <c r="T30" s="96">
        <f t="shared" si="257"/>
        <v>7</v>
      </c>
      <c r="U30" s="96">
        <f t="shared" si="257"/>
        <v>7</v>
      </c>
      <c r="V30" s="96">
        <f t="shared" si="257"/>
        <v>7</v>
      </c>
      <c r="W30" s="96">
        <f t="shared" si="257"/>
        <v>7</v>
      </c>
      <c r="X30" s="96">
        <f t="shared" si="257"/>
        <v>7</v>
      </c>
      <c r="Y30" s="96">
        <f t="shared" si="257"/>
        <v>6</v>
      </c>
      <c r="Z30" s="96">
        <f t="shared" si="257"/>
        <v>6</v>
      </c>
      <c r="AA30" s="96">
        <f t="shared" si="257"/>
        <v>6</v>
      </c>
      <c r="AB30" s="96">
        <f t="shared" ref="AB30:AI30" si="277">ROUND(AB$57*$E30,0)</f>
        <v>6</v>
      </c>
      <c r="AC30" s="96">
        <f t="shared" si="277"/>
        <v>6</v>
      </c>
      <c r="AD30" s="96">
        <f t="shared" si="277"/>
        <v>5</v>
      </c>
      <c r="AE30" s="96">
        <f t="shared" si="277"/>
        <v>5</v>
      </c>
      <c r="AF30" s="96">
        <f t="shared" si="277"/>
        <v>5</v>
      </c>
      <c r="AG30" s="96">
        <f t="shared" si="277"/>
        <v>5</v>
      </c>
      <c r="AH30" s="96">
        <f t="shared" si="277"/>
        <v>5</v>
      </c>
      <c r="AI30" s="96">
        <f t="shared" si="277"/>
        <v>4</v>
      </c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>
        <f t="shared" si="259"/>
        <v>9</v>
      </c>
      <c r="AY30" s="96">
        <f t="shared" si="259"/>
        <v>8</v>
      </c>
      <c r="AZ30" s="96">
        <f t="shared" si="259"/>
        <v>8</v>
      </c>
      <c r="BA30" s="96">
        <f t="shared" si="259"/>
        <v>8</v>
      </c>
      <c r="BB30" s="96">
        <f t="shared" si="259"/>
        <v>8</v>
      </c>
      <c r="BC30" s="96">
        <f t="shared" si="259"/>
        <v>8</v>
      </c>
      <c r="BD30" s="96">
        <f t="shared" si="259"/>
        <v>8</v>
      </c>
      <c r="BE30" s="96">
        <f t="shared" si="259"/>
        <v>7</v>
      </c>
      <c r="BF30" s="96">
        <f t="shared" si="259"/>
        <v>7</v>
      </c>
      <c r="BG30" s="96">
        <f t="shared" si="259"/>
        <v>7</v>
      </c>
      <c r="BH30" s="96">
        <f t="shared" si="259"/>
        <v>7</v>
      </c>
      <c r="BI30" s="96">
        <f t="shared" si="255"/>
        <v>7</v>
      </c>
      <c r="BJ30" s="96">
        <f t="shared" si="255"/>
        <v>6</v>
      </c>
      <c r="BK30" s="96">
        <f t="shared" si="255"/>
        <v>6</v>
      </c>
      <c r="BL30" s="96">
        <f t="shared" si="255"/>
        <v>6</v>
      </c>
      <c r="BM30" s="96">
        <f t="shared" si="255"/>
        <v>6</v>
      </c>
      <c r="BN30" s="96">
        <f t="shared" si="255"/>
        <v>6</v>
      </c>
      <c r="BO30" s="96">
        <f t="shared" si="255"/>
        <v>6</v>
      </c>
      <c r="BP30" s="96">
        <f t="shared" si="255"/>
        <v>5</v>
      </c>
      <c r="BQ30" s="96">
        <f t="shared" si="255"/>
        <v>5</v>
      </c>
      <c r="BR30" s="96">
        <f t="shared" si="255"/>
        <v>5</v>
      </c>
      <c r="BS30" s="96">
        <f t="shared" si="262"/>
        <v>5</v>
      </c>
      <c r="BT30" s="96">
        <f t="shared" si="262"/>
        <v>5</v>
      </c>
      <c r="BU30" s="96">
        <f t="shared" si="262"/>
        <v>5</v>
      </c>
      <c r="BV30" s="96">
        <f t="shared" si="262"/>
        <v>4</v>
      </c>
      <c r="BW30" s="96">
        <f t="shared" si="262"/>
        <v>4</v>
      </c>
      <c r="BX30" s="96">
        <f t="shared" si="262"/>
        <v>4</v>
      </c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  <c r="CK30" s="96"/>
      <c r="CL30" s="96"/>
      <c r="CM30" s="96">
        <f t="shared" si="266"/>
        <v>7</v>
      </c>
      <c r="CN30" s="96">
        <f t="shared" si="266"/>
        <v>7</v>
      </c>
      <c r="CO30" s="96">
        <f t="shared" si="266"/>
        <v>7</v>
      </c>
      <c r="CP30" s="96">
        <f t="shared" si="266"/>
        <v>6</v>
      </c>
      <c r="CQ30" s="96">
        <f t="shared" si="266"/>
        <v>6</v>
      </c>
      <c r="CR30" s="96">
        <f t="shared" si="266"/>
        <v>6</v>
      </c>
      <c r="CS30" s="96">
        <f t="shared" si="266"/>
        <v>6</v>
      </c>
      <c r="CT30" s="96">
        <f t="shared" si="266"/>
        <v>6</v>
      </c>
      <c r="CU30" s="96">
        <f t="shared" si="266"/>
        <v>6</v>
      </c>
      <c r="CV30" s="96">
        <f t="shared" si="266"/>
        <v>6</v>
      </c>
      <c r="CW30" s="96">
        <f t="shared" si="266"/>
        <v>5</v>
      </c>
      <c r="CX30" s="96">
        <f t="shared" si="266"/>
        <v>5</v>
      </c>
      <c r="CY30" s="96">
        <f t="shared" si="266"/>
        <v>5</v>
      </c>
      <c r="CZ30" s="96">
        <f t="shared" si="266"/>
        <v>5</v>
      </c>
      <c r="DA30" s="96">
        <f t="shared" si="266"/>
        <v>5</v>
      </c>
      <c r="DB30" s="96">
        <f t="shared" si="266"/>
        <v>5</v>
      </c>
      <c r="DC30" s="96">
        <f t="shared" si="267"/>
        <v>5</v>
      </c>
      <c r="DD30" s="96">
        <f t="shared" si="267"/>
        <v>4</v>
      </c>
      <c r="DE30" s="96">
        <f t="shared" si="267"/>
        <v>4</v>
      </c>
      <c r="DF30" s="96">
        <f t="shared" si="267"/>
        <v>3</v>
      </c>
      <c r="DG30" s="96">
        <f t="shared" si="267"/>
        <v>3</v>
      </c>
      <c r="DH30" s="96">
        <f t="shared" si="267"/>
        <v>3</v>
      </c>
      <c r="DI30" s="96">
        <f t="shared" si="267"/>
        <v>3</v>
      </c>
      <c r="DJ30" s="96">
        <f t="shared" si="267"/>
        <v>3</v>
      </c>
      <c r="DK30" s="96">
        <f t="shared" si="267"/>
        <v>3</v>
      </c>
      <c r="DL30" s="96">
        <f t="shared" si="267"/>
        <v>3</v>
      </c>
      <c r="DM30" s="96">
        <f t="shared" si="267"/>
        <v>3</v>
      </c>
      <c r="DN30" s="96"/>
      <c r="DO30" s="96"/>
      <c r="DP30" s="96"/>
      <c r="DQ30" s="96"/>
      <c r="DR30" s="96"/>
      <c r="DS30" s="96"/>
      <c r="DT30" s="96"/>
      <c r="DU30" s="96"/>
      <c r="DV30" s="96"/>
      <c r="DW30" s="96"/>
      <c r="DX30" s="96"/>
      <c r="DY30" s="96"/>
      <c r="DZ30" s="96"/>
      <c r="EA30" s="96"/>
      <c r="EB30" s="96">
        <f t="shared" ref="EB30:FB30" si="278">ROUND(EB$57*$E30,0)</f>
        <v>3</v>
      </c>
      <c r="EC30" s="96">
        <f t="shared" si="278"/>
        <v>3</v>
      </c>
      <c r="ED30" s="96">
        <f t="shared" si="278"/>
        <v>3</v>
      </c>
      <c r="EE30" s="96">
        <f t="shared" si="278"/>
        <v>3</v>
      </c>
      <c r="EF30" s="96">
        <f t="shared" si="278"/>
        <v>3</v>
      </c>
      <c r="EG30" s="96">
        <f t="shared" si="278"/>
        <v>3</v>
      </c>
      <c r="EH30" s="96">
        <f t="shared" si="278"/>
        <v>3</v>
      </c>
      <c r="EI30" s="96">
        <f t="shared" si="278"/>
        <v>3</v>
      </c>
      <c r="EJ30" s="96">
        <f t="shared" si="278"/>
        <v>3</v>
      </c>
      <c r="EK30" s="96">
        <f t="shared" si="278"/>
        <v>2</v>
      </c>
      <c r="EL30" s="96">
        <f t="shared" si="278"/>
        <v>2</v>
      </c>
      <c r="EM30" s="96">
        <f t="shared" si="278"/>
        <v>2</v>
      </c>
      <c r="EN30" s="96">
        <f t="shared" si="278"/>
        <v>2</v>
      </c>
      <c r="EO30" s="96">
        <f t="shared" si="278"/>
        <v>2</v>
      </c>
      <c r="EP30" s="96">
        <f t="shared" si="278"/>
        <v>2</v>
      </c>
      <c r="EQ30" s="96">
        <f t="shared" si="278"/>
        <v>2</v>
      </c>
      <c r="ER30" s="96">
        <f t="shared" si="278"/>
        <v>2</v>
      </c>
      <c r="ES30" s="96">
        <f t="shared" si="278"/>
        <v>2</v>
      </c>
      <c r="ET30" s="96">
        <f t="shared" si="278"/>
        <v>2</v>
      </c>
      <c r="EU30" s="96">
        <f t="shared" si="278"/>
        <v>2</v>
      </c>
      <c r="EV30" s="96">
        <f t="shared" si="278"/>
        <v>2</v>
      </c>
      <c r="EW30" s="96">
        <f t="shared" si="278"/>
        <v>2</v>
      </c>
      <c r="EX30" s="96">
        <f t="shared" si="278"/>
        <v>1</v>
      </c>
      <c r="EY30" s="96">
        <f t="shared" si="278"/>
        <v>1</v>
      </c>
      <c r="EZ30" s="96">
        <f t="shared" si="278"/>
        <v>1</v>
      </c>
      <c r="FA30" s="96">
        <f t="shared" si="278"/>
        <v>1</v>
      </c>
      <c r="FB30" s="96">
        <f t="shared" si="278"/>
        <v>1</v>
      </c>
      <c r="FC30" s="96"/>
      <c r="FD30" s="96"/>
      <c r="FE30" s="96"/>
      <c r="FF30" s="96"/>
      <c r="FG30" s="96"/>
      <c r="FH30" s="96"/>
      <c r="FI30" s="96"/>
      <c r="FJ30" s="96"/>
      <c r="FK30" s="96"/>
      <c r="FL30" s="96"/>
      <c r="FM30" s="96"/>
      <c r="FN30" s="96"/>
      <c r="FO30" s="96"/>
      <c r="FP30" s="96"/>
      <c r="FQ30" s="96">
        <f t="shared" si="272"/>
        <v>2</v>
      </c>
      <c r="FR30" s="96">
        <f t="shared" si="272"/>
        <v>2</v>
      </c>
      <c r="FS30" s="96">
        <f t="shared" si="272"/>
        <v>1</v>
      </c>
      <c r="FT30" s="96">
        <f t="shared" si="272"/>
        <v>1</v>
      </c>
      <c r="FU30" s="96">
        <f t="shared" si="272"/>
        <v>1</v>
      </c>
      <c r="FV30" s="96">
        <f t="shared" si="272"/>
        <v>1</v>
      </c>
      <c r="FW30" s="96">
        <f t="shared" si="272"/>
        <v>1</v>
      </c>
      <c r="FX30" s="96">
        <f t="shared" si="272"/>
        <v>1</v>
      </c>
      <c r="FY30" s="96">
        <f t="shared" si="272"/>
        <v>1</v>
      </c>
      <c r="FZ30" s="96">
        <f t="shared" si="272"/>
        <v>1</v>
      </c>
      <c r="GA30" s="96">
        <f t="shared" si="272"/>
        <v>1</v>
      </c>
      <c r="GB30" s="96">
        <f t="shared" si="272"/>
        <v>1</v>
      </c>
      <c r="GC30" s="96">
        <f t="shared" si="272"/>
        <v>1</v>
      </c>
      <c r="GD30" s="96">
        <f t="shared" si="272"/>
        <v>1</v>
      </c>
      <c r="GE30" s="96">
        <f t="shared" si="272"/>
        <v>1</v>
      </c>
      <c r="GF30" s="96">
        <f t="shared" si="272"/>
        <v>1</v>
      </c>
      <c r="GG30" s="96">
        <f t="shared" si="272"/>
        <v>1</v>
      </c>
      <c r="GH30" s="96">
        <f t="shared" si="272"/>
        <v>1</v>
      </c>
      <c r="GI30" s="96">
        <f t="shared" si="272"/>
        <v>1</v>
      </c>
      <c r="GJ30" s="96">
        <f t="shared" si="272"/>
        <v>1</v>
      </c>
      <c r="GK30" s="96">
        <f t="shared" si="272"/>
        <v>1</v>
      </c>
      <c r="GL30" s="96">
        <f t="shared" si="272"/>
        <v>1</v>
      </c>
      <c r="GM30" s="96">
        <f t="shared" si="272"/>
        <v>1</v>
      </c>
      <c r="GN30" s="96">
        <f t="shared" si="272"/>
        <v>1</v>
      </c>
      <c r="GO30" s="96">
        <f t="shared" si="272"/>
        <v>1</v>
      </c>
      <c r="GP30" s="96">
        <f t="shared" si="272"/>
        <v>1</v>
      </c>
      <c r="GQ30" s="96">
        <f t="shared" si="272"/>
        <v>1</v>
      </c>
      <c r="GR30" s="96">
        <f t="shared" si="272"/>
        <v>1</v>
      </c>
      <c r="GS30" s="96">
        <f t="shared" si="272"/>
        <v>1</v>
      </c>
      <c r="GT30" s="96">
        <f t="shared" si="272"/>
        <v>1</v>
      </c>
      <c r="GU30" s="96"/>
      <c r="GV30" s="96"/>
      <c r="GW30" s="96"/>
      <c r="GX30" s="96"/>
      <c r="GY30" s="96"/>
      <c r="GZ30" s="96"/>
      <c r="HA30" s="96"/>
      <c r="HB30" s="96"/>
      <c r="HC30" s="96"/>
      <c r="HD30" s="96"/>
      <c r="HE30" s="96"/>
    </row>
    <row r="31" spans="1:213" x14ac:dyDescent="0.25">
      <c r="D31" s="103">
        <v>23</v>
      </c>
      <c r="E31" s="93">
        <v>0.04</v>
      </c>
      <c r="F31" s="97">
        <f t="shared" si="228"/>
        <v>0</v>
      </c>
      <c r="H31" s="98">
        <v>23</v>
      </c>
      <c r="I31" s="96">
        <f t="shared" si="241"/>
        <v>10</v>
      </c>
      <c r="J31" s="96">
        <f t="shared" si="269"/>
        <v>9</v>
      </c>
      <c r="K31" s="96">
        <f t="shared" si="269"/>
        <v>9</v>
      </c>
      <c r="L31" s="96">
        <f t="shared" si="269"/>
        <v>9</v>
      </c>
      <c r="M31" s="96">
        <f t="shared" si="269"/>
        <v>9</v>
      </c>
      <c r="N31" s="96">
        <f t="shared" si="269"/>
        <v>9</v>
      </c>
      <c r="O31" s="96">
        <f t="shared" si="269"/>
        <v>8</v>
      </c>
      <c r="P31" s="96">
        <f t="shared" si="269"/>
        <v>8</v>
      </c>
      <c r="Q31" s="96">
        <f t="shared" si="269"/>
        <v>8</v>
      </c>
      <c r="R31" s="96">
        <f t="shared" si="269"/>
        <v>8</v>
      </c>
      <c r="S31" s="96">
        <f t="shared" si="269"/>
        <v>8</v>
      </c>
      <c r="T31" s="96">
        <f t="shared" si="257"/>
        <v>7</v>
      </c>
      <c r="U31" s="96">
        <f t="shared" si="257"/>
        <v>7</v>
      </c>
      <c r="V31" s="96">
        <f t="shared" si="257"/>
        <v>7</v>
      </c>
      <c r="W31" s="96">
        <f t="shared" si="257"/>
        <v>7</v>
      </c>
      <c r="X31" s="96">
        <f t="shared" si="257"/>
        <v>7</v>
      </c>
      <c r="Y31" s="96">
        <f t="shared" si="257"/>
        <v>6</v>
      </c>
      <c r="Z31" s="96">
        <f t="shared" si="257"/>
        <v>6</v>
      </c>
      <c r="AA31" s="96">
        <f t="shared" si="257"/>
        <v>6</v>
      </c>
      <c r="AB31" s="96">
        <f t="shared" ref="AB31:AH31" si="279">ROUND(AB$57*$E31,0)</f>
        <v>6</v>
      </c>
      <c r="AC31" s="96">
        <f t="shared" si="279"/>
        <v>6</v>
      </c>
      <c r="AD31" s="96">
        <f t="shared" si="279"/>
        <v>5</v>
      </c>
      <c r="AE31" s="96">
        <f t="shared" si="279"/>
        <v>5</v>
      </c>
      <c r="AF31" s="96">
        <f t="shared" si="279"/>
        <v>5</v>
      </c>
      <c r="AG31" s="96">
        <f t="shared" si="279"/>
        <v>5</v>
      </c>
      <c r="AH31" s="96">
        <f t="shared" si="279"/>
        <v>5</v>
      </c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>
        <f t="shared" si="259"/>
        <v>9</v>
      </c>
      <c r="AY31" s="96">
        <f t="shared" si="259"/>
        <v>8</v>
      </c>
      <c r="AZ31" s="96">
        <f t="shared" si="259"/>
        <v>8</v>
      </c>
      <c r="BA31" s="96">
        <f t="shared" si="259"/>
        <v>8</v>
      </c>
      <c r="BB31" s="96">
        <f t="shared" si="259"/>
        <v>8</v>
      </c>
      <c r="BC31" s="96">
        <f t="shared" si="259"/>
        <v>8</v>
      </c>
      <c r="BD31" s="96">
        <f t="shared" si="259"/>
        <v>8</v>
      </c>
      <c r="BE31" s="96">
        <f t="shared" si="259"/>
        <v>7</v>
      </c>
      <c r="BF31" s="96">
        <f t="shared" si="259"/>
        <v>7</v>
      </c>
      <c r="BG31" s="96">
        <f t="shared" si="259"/>
        <v>7</v>
      </c>
      <c r="BH31" s="96">
        <f t="shared" si="259"/>
        <v>7</v>
      </c>
      <c r="BI31" s="96">
        <f t="shared" si="255"/>
        <v>7</v>
      </c>
      <c r="BJ31" s="96">
        <f t="shared" si="255"/>
        <v>6</v>
      </c>
      <c r="BK31" s="96">
        <f t="shared" si="255"/>
        <v>6</v>
      </c>
      <c r="BL31" s="96">
        <f t="shared" si="255"/>
        <v>6</v>
      </c>
      <c r="BM31" s="96">
        <f t="shared" si="255"/>
        <v>6</v>
      </c>
      <c r="BN31" s="96">
        <f t="shared" si="255"/>
        <v>6</v>
      </c>
      <c r="BO31" s="96">
        <f t="shared" si="255"/>
        <v>6</v>
      </c>
      <c r="BP31" s="96">
        <f t="shared" si="255"/>
        <v>5</v>
      </c>
      <c r="BQ31" s="96">
        <f t="shared" si="255"/>
        <v>5</v>
      </c>
      <c r="BR31" s="96">
        <f t="shared" si="255"/>
        <v>5</v>
      </c>
      <c r="BS31" s="96">
        <f t="shared" si="262"/>
        <v>5</v>
      </c>
      <c r="BT31" s="96">
        <f t="shared" si="262"/>
        <v>5</v>
      </c>
      <c r="BU31" s="96">
        <f t="shared" si="262"/>
        <v>5</v>
      </c>
      <c r="BV31" s="96">
        <f t="shared" si="262"/>
        <v>4</v>
      </c>
      <c r="BW31" s="96">
        <f t="shared" si="262"/>
        <v>4</v>
      </c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>
        <f t="shared" si="266"/>
        <v>7</v>
      </c>
      <c r="CN31" s="96">
        <f t="shared" si="266"/>
        <v>7</v>
      </c>
      <c r="CO31" s="96">
        <f t="shared" si="266"/>
        <v>7</v>
      </c>
      <c r="CP31" s="96">
        <f t="shared" si="266"/>
        <v>6</v>
      </c>
      <c r="CQ31" s="96">
        <f t="shared" si="266"/>
        <v>6</v>
      </c>
      <c r="CR31" s="96">
        <f t="shared" si="266"/>
        <v>6</v>
      </c>
      <c r="CS31" s="96">
        <f t="shared" si="266"/>
        <v>6</v>
      </c>
      <c r="CT31" s="96">
        <f t="shared" si="266"/>
        <v>6</v>
      </c>
      <c r="CU31" s="96">
        <f t="shared" si="266"/>
        <v>6</v>
      </c>
      <c r="CV31" s="96">
        <f t="shared" si="266"/>
        <v>6</v>
      </c>
      <c r="CW31" s="96">
        <f t="shared" si="266"/>
        <v>5</v>
      </c>
      <c r="CX31" s="96">
        <f t="shared" si="266"/>
        <v>5</v>
      </c>
      <c r="CY31" s="96">
        <f t="shared" si="266"/>
        <v>5</v>
      </c>
      <c r="CZ31" s="96">
        <f t="shared" si="266"/>
        <v>5</v>
      </c>
      <c r="DA31" s="96">
        <f t="shared" si="266"/>
        <v>5</v>
      </c>
      <c r="DB31" s="96">
        <f t="shared" si="266"/>
        <v>5</v>
      </c>
      <c r="DC31" s="96">
        <f t="shared" si="267"/>
        <v>5</v>
      </c>
      <c r="DD31" s="96">
        <f t="shared" si="267"/>
        <v>4</v>
      </c>
      <c r="DE31" s="96">
        <f t="shared" si="267"/>
        <v>4</v>
      </c>
      <c r="DF31" s="96">
        <f t="shared" si="267"/>
        <v>3</v>
      </c>
      <c r="DG31" s="96">
        <f t="shared" si="267"/>
        <v>3</v>
      </c>
      <c r="DH31" s="96">
        <f t="shared" si="267"/>
        <v>3</v>
      </c>
      <c r="DI31" s="96">
        <f t="shared" si="267"/>
        <v>3</v>
      </c>
      <c r="DJ31" s="96">
        <f t="shared" si="267"/>
        <v>3</v>
      </c>
      <c r="DK31" s="96">
        <f t="shared" si="267"/>
        <v>3</v>
      </c>
      <c r="DL31" s="96">
        <f t="shared" si="267"/>
        <v>3</v>
      </c>
      <c r="DM31" s="96"/>
      <c r="DN31" s="96"/>
      <c r="DO31" s="96"/>
      <c r="DP31" s="96"/>
      <c r="DQ31" s="96"/>
      <c r="DR31" s="96"/>
      <c r="DS31" s="96"/>
      <c r="DT31" s="96"/>
      <c r="DU31" s="96"/>
      <c r="DV31" s="96"/>
      <c r="DW31" s="96"/>
      <c r="DX31" s="96"/>
      <c r="DY31" s="96"/>
      <c r="DZ31" s="96"/>
      <c r="EA31" s="96"/>
      <c r="EB31" s="96">
        <f t="shared" ref="EB31:FA31" si="280">ROUND(EB$57*$E31,0)</f>
        <v>3</v>
      </c>
      <c r="EC31" s="96">
        <f t="shared" si="280"/>
        <v>3</v>
      </c>
      <c r="ED31" s="96">
        <f t="shared" si="280"/>
        <v>3</v>
      </c>
      <c r="EE31" s="96">
        <f t="shared" si="280"/>
        <v>3</v>
      </c>
      <c r="EF31" s="96">
        <f t="shared" si="280"/>
        <v>3</v>
      </c>
      <c r="EG31" s="96">
        <f t="shared" si="280"/>
        <v>3</v>
      </c>
      <c r="EH31" s="96">
        <f t="shared" si="280"/>
        <v>3</v>
      </c>
      <c r="EI31" s="96">
        <f t="shared" si="280"/>
        <v>3</v>
      </c>
      <c r="EJ31" s="96">
        <f t="shared" si="280"/>
        <v>3</v>
      </c>
      <c r="EK31" s="96">
        <f t="shared" si="280"/>
        <v>2</v>
      </c>
      <c r="EL31" s="96">
        <f t="shared" si="280"/>
        <v>2</v>
      </c>
      <c r="EM31" s="96">
        <f t="shared" si="280"/>
        <v>2</v>
      </c>
      <c r="EN31" s="96">
        <f t="shared" si="280"/>
        <v>2</v>
      </c>
      <c r="EO31" s="96">
        <f t="shared" si="280"/>
        <v>2</v>
      </c>
      <c r="EP31" s="96">
        <f t="shared" si="280"/>
        <v>2</v>
      </c>
      <c r="EQ31" s="96">
        <f t="shared" si="280"/>
        <v>2</v>
      </c>
      <c r="ER31" s="96">
        <f t="shared" si="280"/>
        <v>2</v>
      </c>
      <c r="ES31" s="96">
        <f t="shared" si="280"/>
        <v>2</v>
      </c>
      <c r="ET31" s="96">
        <f t="shared" si="280"/>
        <v>2</v>
      </c>
      <c r="EU31" s="96">
        <f t="shared" si="280"/>
        <v>2</v>
      </c>
      <c r="EV31" s="96">
        <f t="shared" si="280"/>
        <v>2</v>
      </c>
      <c r="EW31" s="96">
        <f t="shared" si="280"/>
        <v>2</v>
      </c>
      <c r="EX31" s="96">
        <f t="shared" si="280"/>
        <v>1</v>
      </c>
      <c r="EY31" s="96">
        <f t="shared" si="280"/>
        <v>1</v>
      </c>
      <c r="EZ31" s="96">
        <f t="shared" si="280"/>
        <v>1</v>
      </c>
      <c r="FA31" s="96">
        <f t="shared" si="280"/>
        <v>1</v>
      </c>
      <c r="FB31" s="96"/>
      <c r="FC31" s="96"/>
      <c r="FD31" s="96"/>
      <c r="FE31" s="96"/>
      <c r="FF31" s="96"/>
      <c r="FG31" s="96"/>
      <c r="FH31" s="96"/>
      <c r="FI31" s="96"/>
      <c r="FJ31" s="96"/>
      <c r="FK31" s="96"/>
      <c r="FL31" s="96"/>
      <c r="FM31" s="96"/>
      <c r="FN31" s="96"/>
      <c r="FO31" s="96"/>
      <c r="FP31" s="96"/>
      <c r="FQ31" s="96">
        <f t="shared" si="272"/>
        <v>2</v>
      </c>
      <c r="FR31" s="96">
        <f t="shared" si="272"/>
        <v>2</v>
      </c>
      <c r="FS31" s="96">
        <f t="shared" si="272"/>
        <v>1</v>
      </c>
      <c r="FT31" s="96">
        <f t="shared" si="272"/>
        <v>1</v>
      </c>
      <c r="FU31" s="96">
        <f t="shared" si="272"/>
        <v>1</v>
      </c>
      <c r="FV31" s="96">
        <f t="shared" si="272"/>
        <v>1</v>
      </c>
      <c r="FW31" s="96">
        <f t="shared" si="272"/>
        <v>1</v>
      </c>
      <c r="FX31" s="96">
        <f t="shared" si="272"/>
        <v>1</v>
      </c>
      <c r="FY31" s="96">
        <f t="shared" si="272"/>
        <v>1</v>
      </c>
      <c r="FZ31" s="96">
        <f t="shared" si="272"/>
        <v>1</v>
      </c>
      <c r="GA31" s="96">
        <f t="shared" si="272"/>
        <v>1</v>
      </c>
      <c r="GB31" s="96">
        <f t="shared" si="272"/>
        <v>1</v>
      </c>
      <c r="GC31" s="96">
        <f t="shared" si="272"/>
        <v>1</v>
      </c>
      <c r="GD31" s="96">
        <f t="shared" si="272"/>
        <v>1</v>
      </c>
      <c r="GE31" s="96">
        <f t="shared" si="272"/>
        <v>1</v>
      </c>
      <c r="GF31" s="96">
        <f t="shared" si="272"/>
        <v>1</v>
      </c>
      <c r="GG31" s="96">
        <f t="shared" ref="FR31:GT37" si="281">ROUND(GG$57*$E31,0)</f>
        <v>1</v>
      </c>
      <c r="GH31" s="96">
        <f t="shared" si="281"/>
        <v>1</v>
      </c>
      <c r="GI31" s="96">
        <f t="shared" si="281"/>
        <v>1</v>
      </c>
      <c r="GJ31" s="96">
        <f t="shared" si="281"/>
        <v>1</v>
      </c>
      <c r="GK31" s="96">
        <f t="shared" si="281"/>
        <v>1</v>
      </c>
      <c r="GL31" s="96">
        <f t="shared" si="281"/>
        <v>1</v>
      </c>
      <c r="GM31" s="96">
        <f t="shared" si="281"/>
        <v>1</v>
      </c>
      <c r="GN31" s="96">
        <f t="shared" si="281"/>
        <v>1</v>
      </c>
      <c r="GO31" s="96">
        <f t="shared" si="281"/>
        <v>1</v>
      </c>
      <c r="GP31" s="96">
        <f t="shared" si="281"/>
        <v>1</v>
      </c>
      <c r="GQ31" s="96">
        <f t="shared" si="281"/>
        <v>1</v>
      </c>
      <c r="GR31" s="96">
        <f t="shared" si="281"/>
        <v>1</v>
      </c>
      <c r="GS31" s="96">
        <f t="shared" si="281"/>
        <v>1</v>
      </c>
      <c r="GT31" s="96">
        <f t="shared" si="281"/>
        <v>1</v>
      </c>
      <c r="GU31" s="96"/>
      <c r="GV31" s="96"/>
      <c r="GW31" s="96"/>
      <c r="GX31" s="96"/>
      <c r="GY31" s="96"/>
      <c r="GZ31" s="96"/>
      <c r="HA31" s="96"/>
      <c r="HB31" s="96"/>
      <c r="HC31" s="96"/>
      <c r="HD31" s="96"/>
      <c r="HE31" s="96"/>
    </row>
    <row r="32" spans="1:213" x14ac:dyDescent="0.25">
      <c r="D32" s="103">
        <v>24</v>
      </c>
      <c r="E32" s="93">
        <v>0.04</v>
      </c>
      <c r="F32" s="97">
        <f t="shared" si="228"/>
        <v>0</v>
      </c>
      <c r="H32" s="98">
        <v>24</v>
      </c>
      <c r="I32" s="96">
        <f t="shared" si="241"/>
        <v>10</v>
      </c>
      <c r="J32" s="96">
        <f t="shared" si="269"/>
        <v>9</v>
      </c>
      <c r="K32" s="96">
        <f t="shared" si="269"/>
        <v>9</v>
      </c>
      <c r="L32" s="96">
        <f t="shared" si="269"/>
        <v>9</v>
      </c>
      <c r="M32" s="96">
        <f t="shared" si="269"/>
        <v>9</v>
      </c>
      <c r="N32" s="96">
        <f t="shared" si="269"/>
        <v>9</v>
      </c>
      <c r="O32" s="96">
        <f t="shared" si="269"/>
        <v>8</v>
      </c>
      <c r="P32" s="96">
        <f t="shared" si="269"/>
        <v>8</v>
      </c>
      <c r="Q32" s="96">
        <f t="shared" si="269"/>
        <v>8</v>
      </c>
      <c r="R32" s="96">
        <f t="shared" si="269"/>
        <v>8</v>
      </c>
      <c r="S32" s="96">
        <f t="shared" si="269"/>
        <v>8</v>
      </c>
      <c r="T32" s="96">
        <f t="shared" si="257"/>
        <v>7</v>
      </c>
      <c r="U32" s="96">
        <f t="shared" si="257"/>
        <v>7</v>
      </c>
      <c r="V32" s="96">
        <f t="shared" si="257"/>
        <v>7</v>
      </c>
      <c r="W32" s="96">
        <f t="shared" si="257"/>
        <v>7</v>
      </c>
      <c r="X32" s="96">
        <f t="shared" si="257"/>
        <v>7</v>
      </c>
      <c r="Y32" s="96">
        <f t="shared" si="257"/>
        <v>6</v>
      </c>
      <c r="Z32" s="96">
        <f t="shared" si="257"/>
        <v>6</v>
      </c>
      <c r="AA32" s="96">
        <f t="shared" si="257"/>
        <v>6</v>
      </c>
      <c r="AB32" s="96">
        <f t="shared" ref="AB32:AG32" si="282">ROUND(AB$57*$E32,0)</f>
        <v>6</v>
      </c>
      <c r="AC32" s="96">
        <f t="shared" si="282"/>
        <v>6</v>
      </c>
      <c r="AD32" s="96">
        <f t="shared" si="282"/>
        <v>5</v>
      </c>
      <c r="AE32" s="96">
        <f t="shared" si="282"/>
        <v>5</v>
      </c>
      <c r="AF32" s="96">
        <f t="shared" si="282"/>
        <v>5</v>
      </c>
      <c r="AG32" s="96">
        <f t="shared" si="282"/>
        <v>5</v>
      </c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>
        <f t="shared" si="259"/>
        <v>9</v>
      </c>
      <c r="AY32" s="96">
        <f t="shared" si="259"/>
        <v>8</v>
      </c>
      <c r="AZ32" s="96">
        <f t="shared" si="259"/>
        <v>8</v>
      </c>
      <c r="BA32" s="96">
        <f t="shared" si="259"/>
        <v>8</v>
      </c>
      <c r="BB32" s="96">
        <f t="shared" si="259"/>
        <v>8</v>
      </c>
      <c r="BC32" s="96">
        <f t="shared" si="259"/>
        <v>8</v>
      </c>
      <c r="BD32" s="96">
        <f t="shared" si="259"/>
        <v>8</v>
      </c>
      <c r="BE32" s="96">
        <f t="shared" si="259"/>
        <v>7</v>
      </c>
      <c r="BF32" s="96">
        <f t="shared" si="259"/>
        <v>7</v>
      </c>
      <c r="BG32" s="96">
        <f t="shared" si="259"/>
        <v>7</v>
      </c>
      <c r="BH32" s="96">
        <f t="shared" si="259"/>
        <v>7</v>
      </c>
      <c r="BI32" s="96">
        <f t="shared" si="255"/>
        <v>7</v>
      </c>
      <c r="BJ32" s="96">
        <f t="shared" si="255"/>
        <v>6</v>
      </c>
      <c r="BK32" s="96">
        <f t="shared" si="255"/>
        <v>6</v>
      </c>
      <c r="BL32" s="96">
        <f t="shared" si="255"/>
        <v>6</v>
      </c>
      <c r="BM32" s="96">
        <f t="shared" si="255"/>
        <v>6</v>
      </c>
      <c r="BN32" s="96">
        <f t="shared" si="255"/>
        <v>6</v>
      </c>
      <c r="BO32" s="96">
        <f t="shared" si="255"/>
        <v>6</v>
      </c>
      <c r="BP32" s="96">
        <f t="shared" si="255"/>
        <v>5</v>
      </c>
      <c r="BQ32" s="96">
        <f t="shared" si="255"/>
        <v>5</v>
      </c>
      <c r="BR32" s="96">
        <f t="shared" si="255"/>
        <v>5</v>
      </c>
      <c r="BS32" s="96">
        <f t="shared" si="262"/>
        <v>5</v>
      </c>
      <c r="BT32" s="96">
        <f t="shared" si="262"/>
        <v>5</v>
      </c>
      <c r="BU32" s="96">
        <f t="shared" si="262"/>
        <v>5</v>
      </c>
      <c r="BV32" s="96">
        <f t="shared" si="262"/>
        <v>4</v>
      </c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>
        <f t="shared" si="266"/>
        <v>7</v>
      </c>
      <c r="CN32" s="96">
        <f t="shared" si="266"/>
        <v>7</v>
      </c>
      <c r="CO32" s="96">
        <f t="shared" si="266"/>
        <v>7</v>
      </c>
      <c r="CP32" s="96">
        <f t="shared" si="266"/>
        <v>6</v>
      </c>
      <c r="CQ32" s="96">
        <f t="shared" si="266"/>
        <v>6</v>
      </c>
      <c r="CR32" s="96">
        <f t="shared" si="266"/>
        <v>6</v>
      </c>
      <c r="CS32" s="96">
        <f t="shared" si="266"/>
        <v>6</v>
      </c>
      <c r="CT32" s="96">
        <f t="shared" si="266"/>
        <v>6</v>
      </c>
      <c r="CU32" s="96">
        <f t="shared" si="266"/>
        <v>6</v>
      </c>
      <c r="CV32" s="96">
        <f t="shared" si="266"/>
        <v>6</v>
      </c>
      <c r="CW32" s="96">
        <f t="shared" si="266"/>
        <v>5</v>
      </c>
      <c r="CX32" s="96">
        <f t="shared" si="266"/>
        <v>5</v>
      </c>
      <c r="CY32" s="96">
        <f t="shared" si="266"/>
        <v>5</v>
      </c>
      <c r="CZ32" s="96">
        <f t="shared" si="266"/>
        <v>5</v>
      </c>
      <c r="DA32" s="96">
        <f t="shared" si="266"/>
        <v>5</v>
      </c>
      <c r="DB32" s="96">
        <f t="shared" si="266"/>
        <v>5</v>
      </c>
      <c r="DC32" s="96">
        <f t="shared" si="267"/>
        <v>5</v>
      </c>
      <c r="DD32" s="96">
        <f t="shared" si="267"/>
        <v>4</v>
      </c>
      <c r="DE32" s="96">
        <f t="shared" si="267"/>
        <v>4</v>
      </c>
      <c r="DF32" s="96">
        <f t="shared" si="267"/>
        <v>3</v>
      </c>
      <c r="DG32" s="96">
        <f t="shared" si="267"/>
        <v>3</v>
      </c>
      <c r="DH32" s="96">
        <f t="shared" si="267"/>
        <v>3</v>
      </c>
      <c r="DI32" s="96">
        <f t="shared" si="267"/>
        <v>3</v>
      </c>
      <c r="DJ32" s="96">
        <f t="shared" si="267"/>
        <v>3</v>
      </c>
      <c r="DK32" s="96">
        <f t="shared" si="267"/>
        <v>3</v>
      </c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>
        <f t="shared" ref="EB32:EZ32" si="283">ROUND(EB$57*$E32,0)</f>
        <v>3</v>
      </c>
      <c r="EC32" s="96">
        <f t="shared" si="283"/>
        <v>3</v>
      </c>
      <c r="ED32" s="96">
        <f t="shared" si="283"/>
        <v>3</v>
      </c>
      <c r="EE32" s="96">
        <f t="shared" si="283"/>
        <v>3</v>
      </c>
      <c r="EF32" s="96">
        <f t="shared" si="283"/>
        <v>3</v>
      </c>
      <c r="EG32" s="96">
        <f t="shared" si="283"/>
        <v>3</v>
      </c>
      <c r="EH32" s="96">
        <f t="shared" si="283"/>
        <v>3</v>
      </c>
      <c r="EI32" s="96">
        <f t="shared" si="283"/>
        <v>3</v>
      </c>
      <c r="EJ32" s="96">
        <f t="shared" si="283"/>
        <v>3</v>
      </c>
      <c r="EK32" s="96">
        <f t="shared" si="283"/>
        <v>2</v>
      </c>
      <c r="EL32" s="96">
        <f t="shared" si="283"/>
        <v>2</v>
      </c>
      <c r="EM32" s="96">
        <f t="shared" si="283"/>
        <v>2</v>
      </c>
      <c r="EN32" s="96">
        <f t="shared" si="283"/>
        <v>2</v>
      </c>
      <c r="EO32" s="96">
        <f t="shared" si="283"/>
        <v>2</v>
      </c>
      <c r="EP32" s="96">
        <f t="shared" si="283"/>
        <v>2</v>
      </c>
      <c r="EQ32" s="96">
        <f t="shared" si="283"/>
        <v>2</v>
      </c>
      <c r="ER32" s="96">
        <f t="shared" si="283"/>
        <v>2</v>
      </c>
      <c r="ES32" s="96">
        <f t="shared" si="283"/>
        <v>2</v>
      </c>
      <c r="ET32" s="96">
        <f t="shared" si="283"/>
        <v>2</v>
      </c>
      <c r="EU32" s="96">
        <f t="shared" si="283"/>
        <v>2</v>
      </c>
      <c r="EV32" s="96">
        <f t="shared" si="283"/>
        <v>2</v>
      </c>
      <c r="EW32" s="96">
        <f t="shared" si="283"/>
        <v>2</v>
      </c>
      <c r="EX32" s="96">
        <f t="shared" si="283"/>
        <v>1</v>
      </c>
      <c r="EY32" s="96">
        <f t="shared" si="283"/>
        <v>1</v>
      </c>
      <c r="EZ32" s="96">
        <f t="shared" si="283"/>
        <v>1</v>
      </c>
      <c r="FA32" s="96"/>
      <c r="FB32" s="96"/>
      <c r="FC32" s="96"/>
      <c r="FD32" s="96"/>
      <c r="FE32" s="96"/>
      <c r="FF32" s="96"/>
      <c r="FG32" s="96"/>
      <c r="FH32" s="96"/>
      <c r="FI32" s="96"/>
      <c r="FJ32" s="96"/>
      <c r="FK32" s="96"/>
      <c r="FL32" s="96"/>
      <c r="FM32" s="96"/>
      <c r="FN32" s="96"/>
      <c r="FO32" s="96"/>
      <c r="FP32" s="96"/>
      <c r="FQ32" s="96">
        <f t="shared" si="272"/>
        <v>2</v>
      </c>
      <c r="FR32" s="96">
        <f t="shared" si="281"/>
        <v>2</v>
      </c>
      <c r="FS32" s="96">
        <f t="shared" si="281"/>
        <v>1</v>
      </c>
      <c r="FT32" s="96">
        <f t="shared" si="281"/>
        <v>1</v>
      </c>
      <c r="FU32" s="96">
        <f t="shared" si="281"/>
        <v>1</v>
      </c>
      <c r="FV32" s="96">
        <f t="shared" si="281"/>
        <v>1</v>
      </c>
      <c r="FW32" s="96">
        <f t="shared" si="281"/>
        <v>1</v>
      </c>
      <c r="FX32" s="96">
        <f t="shared" si="281"/>
        <v>1</v>
      </c>
      <c r="FY32" s="96">
        <f t="shared" si="281"/>
        <v>1</v>
      </c>
      <c r="FZ32" s="96">
        <f t="shared" si="281"/>
        <v>1</v>
      </c>
      <c r="GA32" s="96">
        <f t="shared" si="281"/>
        <v>1</v>
      </c>
      <c r="GB32" s="96">
        <f t="shared" si="281"/>
        <v>1</v>
      </c>
      <c r="GC32" s="96">
        <f t="shared" si="281"/>
        <v>1</v>
      </c>
      <c r="GD32" s="96">
        <f t="shared" si="281"/>
        <v>1</v>
      </c>
      <c r="GE32" s="96">
        <f t="shared" si="281"/>
        <v>1</v>
      </c>
      <c r="GF32" s="96">
        <f t="shared" si="281"/>
        <v>1</v>
      </c>
      <c r="GG32" s="96">
        <f t="shared" si="281"/>
        <v>1</v>
      </c>
      <c r="GH32" s="96">
        <f t="shared" si="281"/>
        <v>1</v>
      </c>
      <c r="GI32" s="96">
        <f t="shared" si="281"/>
        <v>1</v>
      </c>
      <c r="GJ32" s="96">
        <f t="shared" si="281"/>
        <v>1</v>
      </c>
      <c r="GK32" s="96">
        <f t="shared" si="281"/>
        <v>1</v>
      </c>
      <c r="GL32" s="96">
        <f t="shared" si="281"/>
        <v>1</v>
      </c>
      <c r="GM32" s="96">
        <f t="shared" si="281"/>
        <v>1</v>
      </c>
      <c r="GN32" s="96">
        <f t="shared" si="281"/>
        <v>1</v>
      </c>
      <c r="GO32" s="96">
        <f t="shared" si="281"/>
        <v>1</v>
      </c>
      <c r="GP32" s="96">
        <f t="shared" si="281"/>
        <v>1</v>
      </c>
      <c r="GQ32" s="96">
        <f t="shared" si="281"/>
        <v>1</v>
      </c>
      <c r="GR32" s="96">
        <f t="shared" si="281"/>
        <v>1</v>
      </c>
      <c r="GS32" s="96">
        <f t="shared" si="281"/>
        <v>1</v>
      </c>
      <c r="GT32" s="96">
        <f t="shared" si="281"/>
        <v>1</v>
      </c>
      <c r="GU32" s="96"/>
      <c r="GV32" s="96"/>
      <c r="GW32" s="96"/>
      <c r="GX32" s="96"/>
      <c r="GY32" s="96"/>
      <c r="GZ32" s="96"/>
      <c r="HA32" s="96"/>
      <c r="HB32" s="96"/>
      <c r="HC32" s="96"/>
      <c r="HD32" s="96"/>
      <c r="HE32" s="96"/>
    </row>
    <row r="33" spans="4:213" x14ac:dyDescent="0.25">
      <c r="D33" s="102">
        <v>25</v>
      </c>
      <c r="E33" s="93">
        <v>0.02</v>
      </c>
      <c r="F33" s="97">
        <f>E32-E33</f>
        <v>0.02</v>
      </c>
      <c r="H33" s="98">
        <v>25</v>
      </c>
      <c r="I33" s="96">
        <f t="shared" si="241"/>
        <v>5</v>
      </c>
      <c r="J33" s="96">
        <f t="shared" si="269"/>
        <v>5</v>
      </c>
      <c r="K33" s="96">
        <f t="shared" si="269"/>
        <v>5</v>
      </c>
      <c r="L33" s="96">
        <f t="shared" si="269"/>
        <v>5</v>
      </c>
      <c r="M33" s="96">
        <f t="shared" si="269"/>
        <v>4</v>
      </c>
      <c r="N33" s="96">
        <f t="shared" si="269"/>
        <v>4</v>
      </c>
      <c r="O33" s="96">
        <f t="shared" si="269"/>
        <v>4</v>
      </c>
      <c r="P33" s="96">
        <f t="shared" si="269"/>
        <v>4</v>
      </c>
      <c r="Q33" s="96">
        <f t="shared" si="269"/>
        <v>4</v>
      </c>
      <c r="R33" s="96">
        <f t="shared" si="269"/>
        <v>4</v>
      </c>
      <c r="S33" s="96">
        <f t="shared" si="269"/>
        <v>4</v>
      </c>
      <c r="T33" s="96">
        <f t="shared" si="257"/>
        <v>4</v>
      </c>
      <c r="U33" s="96">
        <f t="shared" si="257"/>
        <v>4</v>
      </c>
      <c r="V33" s="96">
        <f t="shared" si="257"/>
        <v>4</v>
      </c>
      <c r="W33" s="96">
        <f t="shared" si="257"/>
        <v>3</v>
      </c>
      <c r="X33" s="96">
        <f t="shared" si="257"/>
        <v>3</v>
      </c>
      <c r="Y33" s="96">
        <f t="shared" si="257"/>
        <v>3</v>
      </c>
      <c r="Z33" s="96">
        <f t="shared" si="257"/>
        <v>3</v>
      </c>
      <c r="AA33" s="96">
        <f t="shared" si="257"/>
        <v>3</v>
      </c>
      <c r="AB33" s="96">
        <f>ROUND(AB$57*$E33,0)</f>
        <v>3</v>
      </c>
      <c r="AC33" s="96">
        <f>ROUND(AC$57*$E33,0)</f>
        <v>3</v>
      </c>
      <c r="AD33" s="96">
        <f>ROUND(AD$57*$E33,0)</f>
        <v>3</v>
      </c>
      <c r="AE33" s="96">
        <f>ROUND(AE$57*$E33,0)</f>
        <v>3</v>
      </c>
      <c r="AF33" s="96">
        <f>ROUND(AF$57*$E33,0)</f>
        <v>3</v>
      </c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>
        <f t="shared" si="259"/>
        <v>4</v>
      </c>
      <c r="AY33" s="96">
        <f t="shared" si="259"/>
        <v>4</v>
      </c>
      <c r="AZ33" s="96">
        <f t="shared" si="259"/>
        <v>4</v>
      </c>
      <c r="BA33" s="96">
        <f t="shared" si="259"/>
        <v>4</v>
      </c>
      <c r="BB33" s="96">
        <f t="shared" si="259"/>
        <v>4</v>
      </c>
      <c r="BC33" s="96">
        <f t="shared" si="259"/>
        <v>4</v>
      </c>
      <c r="BD33" s="96">
        <f t="shared" si="259"/>
        <v>4</v>
      </c>
      <c r="BE33" s="96">
        <f t="shared" si="259"/>
        <v>4</v>
      </c>
      <c r="BF33" s="96">
        <f t="shared" si="259"/>
        <v>4</v>
      </c>
      <c r="BG33" s="96">
        <f t="shared" si="259"/>
        <v>4</v>
      </c>
      <c r="BH33" s="96">
        <f t="shared" si="259"/>
        <v>3</v>
      </c>
      <c r="BI33" s="96">
        <f t="shared" si="255"/>
        <v>3</v>
      </c>
      <c r="BJ33" s="96">
        <f t="shared" si="255"/>
        <v>3</v>
      </c>
      <c r="BK33" s="96">
        <f t="shared" si="255"/>
        <v>3</v>
      </c>
      <c r="BL33" s="96">
        <f t="shared" si="255"/>
        <v>3</v>
      </c>
      <c r="BM33" s="96">
        <f t="shared" si="255"/>
        <v>3</v>
      </c>
      <c r="BN33" s="96">
        <f t="shared" si="255"/>
        <v>3</v>
      </c>
      <c r="BO33" s="96">
        <f t="shared" si="255"/>
        <v>3</v>
      </c>
      <c r="BP33" s="96">
        <f t="shared" si="255"/>
        <v>3</v>
      </c>
      <c r="BQ33" s="96">
        <f>ROUND(BQ$57*$E33,0)</f>
        <v>3</v>
      </c>
      <c r="BR33" s="96">
        <f>ROUND(BR$57*$E33,0)</f>
        <v>3</v>
      </c>
      <c r="BS33" s="96">
        <f>ROUND(BS$57*$E33,0)</f>
        <v>2</v>
      </c>
      <c r="BT33" s="96">
        <f>ROUND(BT$57*$E33,0)</f>
        <v>2</v>
      </c>
      <c r="BU33" s="96">
        <f>ROUND(BU$57*$E33,0)</f>
        <v>2</v>
      </c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>
        <f t="shared" si="266"/>
        <v>3</v>
      </c>
      <c r="CN33" s="96">
        <f t="shared" si="266"/>
        <v>3</v>
      </c>
      <c r="CO33" s="96">
        <f t="shared" si="266"/>
        <v>3</v>
      </c>
      <c r="CP33" s="96">
        <f t="shared" si="266"/>
        <v>3</v>
      </c>
      <c r="CQ33" s="96">
        <f t="shared" si="266"/>
        <v>3</v>
      </c>
      <c r="CR33" s="96">
        <f t="shared" si="266"/>
        <v>3</v>
      </c>
      <c r="CS33" s="96">
        <f t="shared" si="266"/>
        <v>3</v>
      </c>
      <c r="CT33" s="96">
        <f t="shared" si="266"/>
        <v>3</v>
      </c>
      <c r="CU33" s="96">
        <f t="shared" si="266"/>
        <v>3</v>
      </c>
      <c r="CV33" s="96">
        <f t="shared" si="266"/>
        <v>3</v>
      </c>
      <c r="CW33" s="96">
        <f t="shared" si="266"/>
        <v>3</v>
      </c>
      <c r="CX33" s="96">
        <f t="shared" si="266"/>
        <v>3</v>
      </c>
      <c r="CY33" s="96">
        <f t="shared" si="266"/>
        <v>3</v>
      </c>
      <c r="CZ33" s="96">
        <f t="shared" si="266"/>
        <v>3</v>
      </c>
      <c r="DA33" s="96">
        <f t="shared" si="266"/>
        <v>2</v>
      </c>
      <c r="DB33" s="96">
        <f t="shared" si="266"/>
        <v>2</v>
      </c>
      <c r="DC33" s="96">
        <f t="shared" si="267"/>
        <v>2</v>
      </c>
      <c r="DD33" s="96">
        <f t="shared" si="267"/>
        <v>2</v>
      </c>
      <c r="DE33" s="96">
        <f t="shared" si="267"/>
        <v>2</v>
      </c>
      <c r="DF33" s="96">
        <f>ROUND(DF$57*$E33,0)</f>
        <v>2</v>
      </c>
      <c r="DG33" s="96">
        <f>ROUND(DG$57*$E33,0)</f>
        <v>2</v>
      </c>
      <c r="DH33" s="96">
        <f>ROUND(DH$57*$E33,0)</f>
        <v>2</v>
      </c>
      <c r="DI33" s="96">
        <f>ROUND(DI$57*$E33,0)</f>
        <v>2</v>
      </c>
      <c r="DJ33" s="96">
        <f>ROUND(DJ$57*$E33,0)</f>
        <v>2</v>
      </c>
      <c r="DK33" s="96"/>
      <c r="DL33" s="96"/>
      <c r="DM33" s="96"/>
      <c r="DN33" s="96"/>
      <c r="DO33" s="96"/>
      <c r="DP33" s="96"/>
      <c r="DQ33" s="96"/>
      <c r="DR33" s="96"/>
      <c r="DS33" s="96"/>
      <c r="DT33" s="96"/>
      <c r="DU33" s="96"/>
      <c r="DV33" s="96"/>
      <c r="DW33" s="96"/>
      <c r="DX33" s="96"/>
      <c r="DY33" s="96"/>
      <c r="DZ33" s="96"/>
      <c r="EA33" s="96"/>
      <c r="EB33" s="96">
        <f t="shared" ref="EB33:EY33" si="284">ROUND(EB$57*$E33,0)</f>
        <v>2</v>
      </c>
      <c r="EC33" s="96">
        <f t="shared" si="284"/>
        <v>2</v>
      </c>
      <c r="ED33" s="96">
        <f t="shared" si="284"/>
        <v>1</v>
      </c>
      <c r="EE33" s="96">
        <f t="shared" si="284"/>
        <v>1</v>
      </c>
      <c r="EF33" s="96">
        <f t="shared" si="284"/>
        <v>1</v>
      </c>
      <c r="EG33" s="96">
        <f t="shared" si="284"/>
        <v>1</v>
      </c>
      <c r="EH33" s="96">
        <f t="shared" si="284"/>
        <v>1</v>
      </c>
      <c r="EI33" s="96">
        <f t="shared" si="284"/>
        <v>1</v>
      </c>
      <c r="EJ33" s="96">
        <f t="shared" si="284"/>
        <v>1</v>
      </c>
      <c r="EK33" s="96">
        <f t="shared" si="284"/>
        <v>1</v>
      </c>
      <c r="EL33" s="96">
        <f t="shared" si="284"/>
        <v>1</v>
      </c>
      <c r="EM33" s="96">
        <f t="shared" si="284"/>
        <v>1</v>
      </c>
      <c r="EN33" s="96">
        <f t="shared" si="284"/>
        <v>1</v>
      </c>
      <c r="EO33" s="96">
        <f t="shared" si="284"/>
        <v>1</v>
      </c>
      <c r="EP33" s="96">
        <f t="shared" si="284"/>
        <v>1</v>
      </c>
      <c r="EQ33" s="96">
        <f t="shared" si="284"/>
        <v>1</v>
      </c>
      <c r="ER33" s="96">
        <f t="shared" si="284"/>
        <v>1</v>
      </c>
      <c r="ES33" s="96">
        <f t="shared" si="284"/>
        <v>1</v>
      </c>
      <c r="ET33" s="96">
        <f t="shared" si="284"/>
        <v>1</v>
      </c>
      <c r="EU33" s="96">
        <f t="shared" si="284"/>
        <v>1</v>
      </c>
      <c r="EV33" s="96">
        <f t="shared" si="284"/>
        <v>1</v>
      </c>
      <c r="EW33" s="96">
        <f t="shared" si="284"/>
        <v>1</v>
      </c>
      <c r="EX33" s="96">
        <f t="shared" si="284"/>
        <v>1</v>
      </c>
      <c r="EY33" s="96">
        <f t="shared" si="284"/>
        <v>1</v>
      </c>
      <c r="EZ33" s="96"/>
      <c r="FA33" s="96"/>
      <c r="FB33" s="96"/>
      <c r="FC33" s="96"/>
      <c r="FD33" s="96"/>
      <c r="FE33" s="96"/>
      <c r="FF33" s="96"/>
      <c r="FG33" s="96"/>
      <c r="FH33" s="96"/>
      <c r="FI33" s="96"/>
      <c r="FJ33" s="96"/>
      <c r="FK33" s="96"/>
      <c r="FL33" s="96"/>
      <c r="FM33" s="96"/>
      <c r="FN33" s="96"/>
      <c r="FO33" s="96"/>
      <c r="FP33" s="96"/>
      <c r="FQ33" s="96">
        <f t="shared" si="272"/>
        <v>1</v>
      </c>
      <c r="FR33" s="96">
        <f t="shared" si="281"/>
        <v>1</v>
      </c>
      <c r="FS33" s="96">
        <f t="shared" si="281"/>
        <v>1</v>
      </c>
      <c r="FT33" s="96">
        <f t="shared" si="281"/>
        <v>1</v>
      </c>
      <c r="FU33" s="96">
        <f t="shared" si="281"/>
        <v>1</v>
      </c>
      <c r="FV33" s="96">
        <f t="shared" si="281"/>
        <v>1</v>
      </c>
      <c r="FW33" s="96">
        <f t="shared" si="281"/>
        <v>1</v>
      </c>
      <c r="FX33" s="96">
        <f t="shared" si="281"/>
        <v>1</v>
      </c>
      <c r="FY33" s="96">
        <f t="shared" si="281"/>
        <v>1</v>
      </c>
      <c r="FZ33" s="96">
        <f t="shared" si="281"/>
        <v>1</v>
      </c>
      <c r="GA33" s="96">
        <f t="shared" si="281"/>
        <v>1</v>
      </c>
      <c r="GB33" s="96">
        <f t="shared" si="281"/>
        <v>1</v>
      </c>
      <c r="GC33" s="96">
        <f t="shared" si="281"/>
        <v>1</v>
      </c>
      <c r="GD33" s="96">
        <f t="shared" si="281"/>
        <v>1</v>
      </c>
      <c r="GE33" s="96">
        <f t="shared" si="281"/>
        <v>1</v>
      </c>
      <c r="GF33" s="96">
        <f t="shared" si="281"/>
        <v>1</v>
      </c>
      <c r="GG33" s="96">
        <f t="shared" si="281"/>
        <v>1</v>
      </c>
      <c r="GH33" s="96"/>
      <c r="GI33" s="96"/>
      <c r="GJ33" s="96"/>
      <c r="GK33" s="96"/>
      <c r="GL33" s="96"/>
      <c r="GM33" s="96"/>
      <c r="GN33" s="96"/>
      <c r="GO33" s="96"/>
      <c r="GP33" s="96"/>
      <c r="GQ33" s="96"/>
      <c r="GR33" s="96"/>
      <c r="GS33" s="96"/>
      <c r="GT33" s="96"/>
      <c r="GU33" s="96"/>
      <c r="GV33" s="96"/>
      <c r="GW33" s="96"/>
      <c r="GX33" s="96"/>
      <c r="GY33" s="96"/>
      <c r="GZ33" s="96"/>
      <c r="HA33" s="96"/>
      <c r="HB33" s="96"/>
      <c r="HC33" s="96"/>
      <c r="HD33" s="96"/>
      <c r="HE33" s="96"/>
    </row>
    <row r="34" spans="4:213" x14ac:dyDescent="0.25">
      <c r="D34" s="102">
        <v>26</v>
      </c>
      <c r="E34" s="93">
        <v>0.02</v>
      </c>
      <c r="F34" s="97">
        <f t="shared" si="228"/>
        <v>0</v>
      </c>
      <c r="H34" s="98">
        <v>26</v>
      </c>
      <c r="I34" s="96">
        <f t="shared" si="241"/>
        <v>5</v>
      </c>
      <c r="J34" s="96">
        <f t="shared" si="269"/>
        <v>5</v>
      </c>
      <c r="K34" s="96">
        <f t="shared" si="269"/>
        <v>5</v>
      </c>
      <c r="L34" s="96">
        <f t="shared" si="269"/>
        <v>5</v>
      </c>
      <c r="M34" s="96">
        <f t="shared" si="269"/>
        <v>4</v>
      </c>
      <c r="N34" s="96">
        <f t="shared" si="269"/>
        <v>4</v>
      </c>
      <c r="O34" s="96">
        <f t="shared" si="269"/>
        <v>4</v>
      </c>
      <c r="P34" s="96">
        <f t="shared" si="269"/>
        <v>4</v>
      </c>
      <c r="Q34" s="96">
        <f t="shared" si="269"/>
        <v>4</v>
      </c>
      <c r="R34" s="96">
        <f t="shared" si="269"/>
        <v>4</v>
      </c>
      <c r="S34" s="96">
        <f t="shared" si="269"/>
        <v>4</v>
      </c>
      <c r="T34" s="96">
        <f t="shared" si="257"/>
        <v>4</v>
      </c>
      <c r="U34" s="96">
        <f t="shared" si="257"/>
        <v>4</v>
      </c>
      <c r="V34" s="96">
        <f t="shared" si="257"/>
        <v>4</v>
      </c>
      <c r="W34" s="96">
        <f t="shared" si="257"/>
        <v>3</v>
      </c>
      <c r="X34" s="96">
        <f t="shared" si="257"/>
        <v>3</v>
      </c>
      <c r="Y34" s="96">
        <f t="shared" si="257"/>
        <v>3</v>
      </c>
      <c r="Z34" s="96">
        <f t="shared" si="257"/>
        <v>3</v>
      </c>
      <c r="AA34" s="96">
        <f t="shared" si="257"/>
        <v>3</v>
      </c>
      <c r="AB34" s="96">
        <f>ROUND(AB$57*$E34,0)</f>
        <v>3</v>
      </c>
      <c r="AC34" s="96">
        <f>ROUND(AC$57*$E34,0)</f>
        <v>3</v>
      </c>
      <c r="AD34" s="96">
        <f>ROUND(AD$57*$E34,0)</f>
        <v>3</v>
      </c>
      <c r="AE34" s="96">
        <f>ROUND(AE$57*$E34,0)</f>
        <v>3</v>
      </c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>
        <f t="shared" si="259"/>
        <v>4</v>
      </c>
      <c r="AY34" s="96">
        <f t="shared" si="259"/>
        <v>4</v>
      </c>
      <c r="AZ34" s="96">
        <f t="shared" si="259"/>
        <v>4</v>
      </c>
      <c r="BA34" s="96">
        <f t="shared" si="259"/>
        <v>4</v>
      </c>
      <c r="BB34" s="96">
        <f t="shared" si="259"/>
        <v>4</v>
      </c>
      <c r="BC34" s="96">
        <f t="shared" si="259"/>
        <v>4</v>
      </c>
      <c r="BD34" s="96">
        <f t="shared" si="259"/>
        <v>4</v>
      </c>
      <c r="BE34" s="96">
        <f t="shared" si="259"/>
        <v>4</v>
      </c>
      <c r="BF34" s="96">
        <f t="shared" si="259"/>
        <v>4</v>
      </c>
      <c r="BG34" s="96">
        <f t="shared" si="259"/>
        <v>4</v>
      </c>
      <c r="BH34" s="96">
        <f t="shared" si="259"/>
        <v>3</v>
      </c>
      <c r="BI34" s="96">
        <f t="shared" si="255"/>
        <v>3</v>
      </c>
      <c r="BJ34" s="96">
        <f t="shared" si="255"/>
        <v>3</v>
      </c>
      <c r="BK34" s="96">
        <f t="shared" si="255"/>
        <v>3</v>
      </c>
      <c r="BL34" s="96">
        <f t="shared" si="255"/>
        <v>3</v>
      </c>
      <c r="BM34" s="96">
        <f t="shared" si="255"/>
        <v>3</v>
      </c>
      <c r="BN34" s="96">
        <f t="shared" si="255"/>
        <v>3</v>
      </c>
      <c r="BO34" s="96">
        <f t="shared" si="255"/>
        <v>3</v>
      </c>
      <c r="BP34" s="96">
        <f t="shared" si="255"/>
        <v>3</v>
      </c>
      <c r="BQ34" s="96">
        <f>ROUND(BQ$57*$E34,0)</f>
        <v>3</v>
      </c>
      <c r="BR34" s="96">
        <f>ROUND(BR$57*$E34,0)</f>
        <v>3</v>
      </c>
      <c r="BS34" s="96">
        <f>ROUND(BS$57*$E34,0)</f>
        <v>2</v>
      </c>
      <c r="BT34" s="96">
        <f>ROUND(BT$57*$E34,0)</f>
        <v>2</v>
      </c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>
        <f t="shared" si="266"/>
        <v>3</v>
      </c>
      <c r="CN34" s="96">
        <f t="shared" si="266"/>
        <v>3</v>
      </c>
      <c r="CO34" s="96">
        <f t="shared" si="266"/>
        <v>3</v>
      </c>
      <c r="CP34" s="96">
        <f t="shared" si="266"/>
        <v>3</v>
      </c>
      <c r="CQ34" s="96">
        <f t="shared" si="266"/>
        <v>3</v>
      </c>
      <c r="CR34" s="96">
        <f t="shared" si="266"/>
        <v>3</v>
      </c>
      <c r="CS34" s="96">
        <f t="shared" si="266"/>
        <v>3</v>
      </c>
      <c r="CT34" s="96">
        <f t="shared" si="266"/>
        <v>3</v>
      </c>
      <c r="CU34" s="96">
        <f t="shared" si="266"/>
        <v>3</v>
      </c>
      <c r="CV34" s="96">
        <f t="shared" si="266"/>
        <v>3</v>
      </c>
      <c r="CW34" s="96">
        <f t="shared" si="266"/>
        <v>3</v>
      </c>
      <c r="CX34" s="96">
        <f t="shared" si="266"/>
        <v>3</v>
      </c>
      <c r="CY34" s="96">
        <f t="shared" si="266"/>
        <v>3</v>
      </c>
      <c r="CZ34" s="96">
        <f t="shared" si="266"/>
        <v>3</v>
      </c>
      <c r="DA34" s="96">
        <f t="shared" si="266"/>
        <v>2</v>
      </c>
      <c r="DB34" s="96">
        <f t="shared" si="266"/>
        <v>2</v>
      </c>
      <c r="DC34" s="96">
        <f t="shared" si="267"/>
        <v>2</v>
      </c>
      <c r="DD34" s="96">
        <f t="shared" si="267"/>
        <v>2</v>
      </c>
      <c r="DE34" s="96">
        <f t="shared" si="267"/>
        <v>2</v>
      </c>
      <c r="DF34" s="96">
        <f>ROUND(DF$57*$E34,0)</f>
        <v>2</v>
      </c>
      <c r="DG34" s="96">
        <f>ROUND(DG$57*$E34,0)</f>
        <v>2</v>
      </c>
      <c r="DH34" s="96">
        <f>ROUND(DH$57*$E34,0)</f>
        <v>2</v>
      </c>
      <c r="DI34" s="96">
        <f>ROUND(DI$57*$E34,0)</f>
        <v>2</v>
      </c>
      <c r="DJ34" s="96"/>
      <c r="DK34" s="96"/>
      <c r="DL34" s="96"/>
      <c r="DM34" s="96"/>
      <c r="DN34" s="96"/>
      <c r="DO34" s="96"/>
      <c r="DP34" s="96"/>
      <c r="DQ34" s="96"/>
      <c r="DR34" s="96"/>
      <c r="DS34" s="96"/>
      <c r="DT34" s="96"/>
      <c r="DU34" s="96"/>
      <c r="DV34" s="96"/>
      <c r="DW34" s="96"/>
      <c r="DX34" s="96"/>
      <c r="DY34" s="96"/>
      <c r="DZ34" s="96"/>
      <c r="EA34" s="96"/>
      <c r="EB34" s="96">
        <f t="shared" ref="EB34:EX34" si="285">ROUND(EB$57*$E34,0)</f>
        <v>2</v>
      </c>
      <c r="EC34" s="96">
        <f t="shared" si="285"/>
        <v>2</v>
      </c>
      <c r="ED34" s="96">
        <f t="shared" si="285"/>
        <v>1</v>
      </c>
      <c r="EE34" s="96">
        <f t="shared" si="285"/>
        <v>1</v>
      </c>
      <c r="EF34" s="96">
        <f t="shared" si="285"/>
        <v>1</v>
      </c>
      <c r="EG34" s="96">
        <f t="shared" si="285"/>
        <v>1</v>
      </c>
      <c r="EH34" s="96">
        <f t="shared" si="285"/>
        <v>1</v>
      </c>
      <c r="EI34" s="96">
        <f t="shared" si="285"/>
        <v>1</v>
      </c>
      <c r="EJ34" s="96">
        <f t="shared" si="285"/>
        <v>1</v>
      </c>
      <c r="EK34" s="96">
        <f t="shared" si="285"/>
        <v>1</v>
      </c>
      <c r="EL34" s="96">
        <f t="shared" si="285"/>
        <v>1</v>
      </c>
      <c r="EM34" s="96">
        <f t="shared" si="285"/>
        <v>1</v>
      </c>
      <c r="EN34" s="96">
        <f t="shared" si="285"/>
        <v>1</v>
      </c>
      <c r="EO34" s="96">
        <f t="shared" si="285"/>
        <v>1</v>
      </c>
      <c r="EP34" s="96">
        <f t="shared" si="285"/>
        <v>1</v>
      </c>
      <c r="EQ34" s="96">
        <f t="shared" si="285"/>
        <v>1</v>
      </c>
      <c r="ER34" s="96">
        <f t="shared" si="285"/>
        <v>1</v>
      </c>
      <c r="ES34" s="96">
        <f t="shared" si="285"/>
        <v>1</v>
      </c>
      <c r="ET34" s="96">
        <f t="shared" si="285"/>
        <v>1</v>
      </c>
      <c r="EU34" s="96">
        <f t="shared" si="285"/>
        <v>1</v>
      </c>
      <c r="EV34" s="96">
        <f t="shared" si="285"/>
        <v>1</v>
      </c>
      <c r="EW34" s="96">
        <f t="shared" si="285"/>
        <v>1</v>
      </c>
      <c r="EX34" s="96">
        <f t="shared" si="285"/>
        <v>1</v>
      </c>
      <c r="EY34" s="96"/>
      <c r="EZ34" s="96"/>
      <c r="FA34" s="96"/>
      <c r="FB34" s="96"/>
      <c r="FC34" s="96"/>
      <c r="FD34" s="96"/>
      <c r="FE34" s="96"/>
      <c r="FF34" s="96"/>
      <c r="FG34" s="96"/>
      <c r="FH34" s="96"/>
      <c r="FI34" s="96"/>
      <c r="FJ34" s="96"/>
      <c r="FK34" s="96"/>
      <c r="FL34" s="96"/>
      <c r="FM34" s="96"/>
      <c r="FN34" s="96"/>
      <c r="FO34" s="96"/>
      <c r="FP34" s="96"/>
      <c r="FQ34" s="96">
        <f t="shared" si="272"/>
        <v>1</v>
      </c>
      <c r="FR34" s="96">
        <f t="shared" si="281"/>
        <v>1</v>
      </c>
      <c r="FS34" s="96">
        <f t="shared" si="281"/>
        <v>1</v>
      </c>
      <c r="FT34" s="96">
        <f t="shared" si="281"/>
        <v>1</v>
      </c>
      <c r="FU34" s="96">
        <f t="shared" si="281"/>
        <v>1</v>
      </c>
      <c r="FV34" s="96">
        <f t="shared" si="281"/>
        <v>1</v>
      </c>
      <c r="FW34" s="96">
        <f t="shared" si="281"/>
        <v>1</v>
      </c>
      <c r="FX34" s="96">
        <f t="shared" si="281"/>
        <v>1</v>
      </c>
      <c r="FY34" s="96">
        <f t="shared" si="281"/>
        <v>1</v>
      </c>
      <c r="FZ34" s="96">
        <f t="shared" si="281"/>
        <v>1</v>
      </c>
      <c r="GA34" s="96">
        <f t="shared" si="281"/>
        <v>1</v>
      </c>
      <c r="GB34" s="96">
        <f t="shared" si="281"/>
        <v>1</v>
      </c>
      <c r="GC34" s="96">
        <f t="shared" si="281"/>
        <v>1</v>
      </c>
      <c r="GD34" s="96">
        <f t="shared" si="281"/>
        <v>1</v>
      </c>
      <c r="GE34" s="96">
        <f t="shared" si="281"/>
        <v>1</v>
      </c>
      <c r="GF34" s="96">
        <f t="shared" si="281"/>
        <v>1</v>
      </c>
      <c r="GG34" s="96">
        <f t="shared" si="281"/>
        <v>1</v>
      </c>
      <c r="GH34" s="96"/>
      <c r="GI34" s="96"/>
      <c r="GJ34" s="96"/>
      <c r="GK34" s="96"/>
      <c r="GL34" s="96"/>
      <c r="GM34" s="96"/>
      <c r="GN34" s="96"/>
      <c r="GO34" s="96"/>
      <c r="GP34" s="96"/>
      <c r="GQ34" s="96"/>
      <c r="GR34" s="96"/>
      <c r="GS34" s="96"/>
      <c r="GT34" s="96"/>
      <c r="GU34" s="96"/>
      <c r="GV34" s="96"/>
      <c r="GW34" s="96"/>
      <c r="GX34" s="96"/>
      <c r="GY34" s="96"/>
      <c r="GZ34" s="96"/>
      <c r="HA34" s="96"/>
      <c r="HB34" s="96"/>
      <c r="HC34" s="96"/>
      <c r="HD34" s="96"/>
      <c r="HE34" s="96"/>
    </row>
    <row r="35" spans="4:213" x14ac:dyDescent="0.25">
      <c r="D35" s="102">
        <v>27</v>
      </c>
      <c r="E35" s="93">
        <v>0.02</v>
      </c>
      <c r="F35" s="97">
        <f t="shared" si="228"/>
        <v>0</v>
      </c>
      <c r="H35" s="98">
        <v>27</v>
      </c>
      <c r="I35" s="96">
        <f t="shared" si="241"/>
        <v>5</v>
      </c>
      <c r="J35" s="96">
        <f t="shared" si="269"/>
        <v>5</v>
      </c>
      <c r="K35" s="96">
        <f t="shared" si="269"/>
        <v>5</v>
      </c>
      <c r="L35" s="96">
        <f t="shared" si="269"/>
        <v>5</v>
      </c>
      <c r="M35" s="96">
        <f t="shared" si="269"/>
        <v>4</v>
      </c>
      <c r="N35" s="96">
        <f t="shared" si="269"/>
        <v>4</v>
      </c>
      <c r="O35" s="96">
        <f t="shared" si="269"/>
        <v>4</v>
      </c>
      <c r="P35" s="96">
        <f t="shared" si="269"/>
        <v>4</v>
      </c>
      <c r="Q35" s="96">
        <f t="shared" si="269"/>
        <v>4</v>
      </c>
      <c r="R35" s="96">
        <f t="shared" si="269"/>
        <v>4</v>
      </c>
      <c r="S35" s="96">
        <f t="shared" si="269"/>
        <v>4</v>
      </c>
      <c r="T35" s="96">
        <f t="shared" si="257"/>
        <v>4</v>
      </c>
      <c r="U35" s="96">
        <f t="shared" si="257"/>
        <v>4</v>
      </c>
      <c r="V35" s="96">
        <f t="shared" si="257"/>
        <v>4</v>
      </c>
      <c r="W35" s="96">
        <f t="shared" si="257"/>
        <v>3</v>
      </c>
      <c r="X35" s="96">
        <f t="shared" si="257"/>
        <v>3</v>
      </c>
      <c r="Y35" s="96">
        <f t="shared" si="257"/>
        <v>3</v>
      </c>
      <c r="Z35" s="96">
        <f t="shared" si="257"/>
        <v>3</v>
      </c>
      <c r="AA35" s="96">
        <f t="shared" si="257"/>
        <v>3</v>
      </c>
      <c r="AB35" s="96">
        <f>ROUND(AB$57*$E35,0)</f>
        <v>3</v>
      </c>
      <c r="AC35" s="96">
        <f>ROUND(AC$57*$E35,0)</f>
        <v>3</v>
      </c>
      <c r="AD35" s="96">
        <f>ROUND(AD$57*$E35,0)</f>
        <v>3</v>
      </c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>
        <f t="shared" si="259"/>
        <v>4</v>
      </c>
      <c r="AY35" s="96">
        <f t="shared" si="259"/>
        <v>4</v>
      </c>
      <c r="AZ35" s="96">
        <f t="shared" si="259"/>
        <v>4</v>
      </c>
      <c r="BA35" s="96">
        <f t="shared" si="259"/>
        <v>4</v>
      </c>
      <c r="BB35" s="96">
        <f t="shared" si="259"/>
        <v>4</v>
      </c>
      <c r="BC35" s="96">
        <f t="shared" si="259"/>
        <v>4</v>
      </c>
      <c r="BD35" s="96">
        <f t="shared" si="259"/>
        <v>4</v>
      </c>
      <c r="BE35" s="96">
        <f t="shared" si="259"/>
        <v>4</v>
      </c>
      <c r="BF35" s="96">
        <f t="shared" si="259"/>
        <v>4</v>
      </c>
      <c r="BG35" s="96">
        <f t="shared" si="259"/>
        <v>4</v>
      </c>
      <c r="BH35" s="96">
        <f t="shared" si="259"/>
        <v>3</v>
      </c>
      <c r="BI35" s="96">
        <f t="shared" si="255"/>
        <v>3</v>
      </c>
      <c r="BJ35" s="96">
        <f t="shared" si="255"/>
        <v>3</v>
      </c>
      <c r="BK35" s="96">
        <f t="shared" si="255"/>
        <v>3</v>
      </c>
      <c r="BL35" s="96">
        <f t="shared" si="255"/>
        <v>3</v>
      </c>
      <c r="BM35" s="96">
        <f t="shared" si="255"/>
        <v>3</v>
      </c>
      <c r="BN35" s="96">
        <f t="shared" si="255"/>
        <v>3</v>
      </c>
      <c r="BO35" s="96">
        <f t="shared" si="255"/>
        <v>3</v>
      </c>
      <c r="BP35" s="96">
        <f t="shared" si="255"/>
        <v>3</v>
      </c>
      <c r="BQ35" s="96">
        <f>ROUND(BQ$57*$E35,0)</f>
        <v>3</v>
      </c>
      <c r="BR35" s="96">
        <f>ROUND(BR$57*$E35,0)</f>
        <v>3</v>
      </c>
      <c r="BS35" s="96">
        <f>ROUND(BS$57*$E35,0)</f>
        <v>2</v>
      </c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>
        <f t="shared" si="266"/>
        <v>3</v>
      </c>
      <c r="CN35" s="96">
        <f t="shared" si="266"/>
        <v>3</v>
      </c>
      <c r="CO35" s="96">
        <f t="shared" si="266"/>
        <v>3</v>
      </c>
      <c r="CP35" s="96">
        <f t="shared" si="266"/>
        <v>3</v>
      </c>
      <c r="CQ35" s="96">
        <f t="shared" si="266"/>
        <v>3</v>
      </c>
      <c r="CR35" s="96">
        <f t="shared" si="266"/>
        <v>3</v>
      </c>
      <c r="CS35" s="96">
        <f t="shared" si="266"/>
        <v>3</v>
      </c>
      <c r="CT35" s="96">
        <f t="shared" si="266"/>
        <v>3</v>
      </c>
      <c r="CU35" s="96">
        <f t="shared" si="266"/>
        <v>3</v>
      </c>
      <c r="CV35" s="96">
        <f t="shared" si="266"/>
        <v>3</v>
      </c>
      <c r="CW35" s="96">
        <f t="shared" si="266"/>
        <v>3</v>
      </c>
      <c r="CX35" s="96">
        <f t="shared" si="266"/>
        <v>3</v>
      </c>
      <c r="CY35" s="96">
        <f t="shared" si="266"/>
        <v>3</v>
      </c>
      <c r="CZ35" s="96">
        <f t="shared" si="266"/>
        <v>3</v>
      </c>
      <c r="DA35" s="96">
        <f t="shared" si="266"/>
        <v>2</v>
      </c>
      <c r="DB35" s="96">
        <f t="shared" si="266"/>
        <v>2</v>
      </c>
      <c r="DC35" s="96">
        <f t="shared" si="267"/>
        <v>2</v>
      </c>
      <c r="DD35" s="96">
        <f t="shared" si="267"/>
        <v>2</v>
      </c>
      <c r="DE35" s="96">
        <f t="shared" si="267"/>
        <v>2</v>
      </c>
      <c r="DF35" s="96">
        <f>ROUND(DF$57*$E35,0)</f>
        <v>2</v>
      </c>
      <c r="DG35" s="96">
        <f>ROUND(DG$57*$E35,0)</f>
        <v>2</v>
      </c>
      <c r="DH35" s="96">
        <f>ROUND(DH$57*$E35,0)</f>
        <v>2</v>
      </c>
      <c r="DI35" s="96"/>
      <c r="DJ35" s="96"/>
      <c r="DK35" s="96"/>
      <c r="DL35" s="96"/>
      <c r="DM35" s="96"/>
      <c r="DN35" s="96"/>
      <c r="DO35" s="96"/>
      <c r="DP35" s="96"/>
      <c r="DQ35" s="96"/>
      <c r="DR35" s="96"/>
      <c r="DS35" s="96"/>
      <c r="DT35" s="96"/>
      <c r="DU35" s="96"/>
      <c r="DV35" s="96"/>
      <c r="DW35" s="96"/>
      <c r="DX35" s="96"/>
      <c r="DY35" s="96"/>
      <c r="DZ35" s="96"/>
      <c r="EA35" s="96"/>
      <c r="EB35" s="96">
        <f t="shared" ref="EB35:EW35" si="286">ROUND(EB$57*$E35,0)</f>
        <v>2</v>
      </c>
      <c r="EC35" s="96">
        <f t="shared" si="286"/>
        <v>2</v>
      </c>
      <c r="ED35" s="96">
        <f t="shared" si="286"/>
        <v>1</v>
      </c>
      <c r="EE35" s="96">
        <f t="shared" si="286"/>
        <v>1</v>
      </c>
      <c r="EF35" s="96">
        <f t="shared" si="286"/>
        <v>1</v>
      </c>
      <c r="EG35" s="96">
        <f t="shared" si="286"/>
        <v>1</v>
      </c>
      <c r="EH35" s="96">
        <f t="shared" si="286"/>
        <v>1</v>
      </c>
      <c r="EI35" s="96">
        <f t="shared" si="286"/>
        <v>1</v>
      </c>
      <c r="EJ35" s="96">
        <f t="shared" si="286"/>
        <v>1</v>
      </c>
      <c r="EK35" s="96">
        <f t="shared" si="286"/>
        <v>1</v>
      </c>
      <c r="EL35" s="96">
        <f t="shared" si="286"/>
        <v>1</v>
      </c>
      <c r="EM35" s="96">
        <f t="shared" si="286"/>
        <v>1</v>
      </c>
      <c r="EN35" s="96">
        <f t="shared" si="286"/>
        <v>1</v>
      </c>
      <c r="EO35" s="96">
        <f t="shared" si="286"/>
        <v>1</v>
      </c>
      <c r="EP35" s="96">
        <f t="shared" si="286"/>
        <v>1</v>
      </c>
      <c r="EQ35" s="96">
        <f t="shared" si="286"/>
        <v>1</v>
      </c>
      <c r="ER35" s="96">
        <f t="shared" si="286"/>
        <v>1</v>
      </c>
      <c r="ES35" s="96">
        <f t="shared" si="286"/>
        <v>1</v>
      </c>
      <c r="ET35" s="96">
        <f t="shared" si="286"/>
        <v>1</v>
      </c>
      <c r="EU35" s="96">
        <f t="shared" si="286"/>
        <v>1</v>
      </c>
      <c r="EV35" s="96">
        <f t="shared" si="286"/>
        <v>1</v>
      </c>
      <c r="EW35" s="96">
        <f t="shared" si="286"/>
        <v>1</v>
      </c>
      <c r="EX35" s="96"/>
      <c r="EY35" s="96"/>
      <c r="EZ35" s="96"/>
      <c r="FA35" s="96"/>
      <c r="FB35" s="96"/>
      <c r="FC35" s="96"/>
      <c r="FD35" s="96"/>
      <c r="FE35" s="96"/>
      <c r="FF35" s="96"/>
      <c r="FG35" s="96"/>
      <c r="FH35" s="96"/>
      <c r="FI35" s="96"/>
      <c r="FJ35" s="96"/>
      <c r="FK35" s="96"/>
      <c r="FL35" s="96"/>
      <c r="FM35" s="96"/>
      <c r="FN35" s="96"/>
      <c r="FO35" s="96"/>
      <c r="FP35" s="96"/>
      <c r="FQ35" s="96">
        <f t="shared" si="272"/>
        <v>1</v>
      </c>
      <c r="FR35" s="96">
        <f t="shared" si="281"/>
        <v>1</v>
      </c>
      <c r="FS35" s="96">
        <f t="shared" si="281"/>
        <v>1</v>
      </c>
      <c r="FT35" s="96">
        <f t="shared" si="281"/>
        <v>1</v>
      </c>
      <c r="FU35" s="96">
        <f t="shared" si="281"/>
        <v>1</v>
      </c>
      <c r="FV35" s="96">
        <f t="shared" si="281"/>
        <v>1</v>
      </c>
      <c r="FW35" s="96">
        <f t="shared" si="281"/>
        <v>1</v>
      </c>
      <c r="FX35" s="96">
        <f t="shared" si="281"/>
        <v>1</v>
      </c>
      <c r="FY35" s="96">
        <f t="shared" si="281"/>
        <v>1</v>
      </c>
      <c r="FZ35" s="96">
        <f t="shared" si="281"/>
        <v>1</v>
      </c>
      <c r="GA35" s="96">
        <f t="shared" si="281"/>
        <v>1</v>
      </c>
      <c r="GB35" s="96">
        <f t="shared" si="281"/>
        <v>1</v>
      </c>
      <c r="GC35" s="96">
        <f t="shared" si="281"/>
        <v>1</v>
      </c>
      <c r="GD35" s="96">
        <f t="shared" si="281"/>
        <v>1</v>
      </c>
      <c r="GE35" s="96">
        <f t="shared" si="281"/>
        <v>1</v>
      </c>
      <c r="GF35" s="96">
        <f t="shared" si="281"/>
        <v>1</v>
      </c>
      <c r="GG35" s="96">
        <f t="shared" si="281"/>
        <v>1</v>
      </c>
      <c r="GH35" s="96"/>
      <c r="GI35" s="96"/>
      <c r="GJ35" s="96"/>
      <c r="GK35" s="96"/>
      <c r="GL35" s="96"/>
      <c r="GM35" s="96"/>
      <c r="GN35" s="96"/>
      <c r="GO35" s="96"/>
      <c r="GP35" s="96"/>
      <c r="GQ35" s="96"/>
      <c r="GR35" s="96"/>
      <c r="GS35" s="96"/>
      <c r="GT35" s="96"/>
      <c r="GU35" s="96"/>
      <c r="GV35" s="96"/>
      <c r="GW35" s="96"/>
      <c r="GX35" s="96"/>
      <c r="GY35" s="96"/>
      <c r="GZ35" s="96"/>
      <c r="HA35" s="96"/>
      <c r="HB35" s="96"/>
      <c r="HC35" s="96"/>
      <c r="HD35" s="96"/>
      <c r="HE35" s="96"/>
    </row>
    <row r="36" spans="4:213" x14ac:dyDescent="0.25">
      <c r="D36" s="102">
        <v>28</v>
      </c>
      <c r="E36" s="93">
        <v>0.02</v>
      </c>
      <c r="F36" s="97">
        <f t="shared" si="228"/>
        <v>0</v>
      </c>
      <c r="H36" s="98">
        <v>28</v>
      </c>
      <c r="I36" s="96">
        <f t="shared" si="241"/>
        <v>5</v>
      </c>
      <c r="J36" s="96">
        <f t="shared" si="269"/>
        <v>5</v>
      </c>
      <c r="K36" s="96">
        <f t="shared" si="269"/>
        <v>5</v>
      </c>
      <c r="L36" s="96">
        <f t="shared" si="269"/>
        <v>5</v>
      </c>
      <c r="M36" s="96">
        <f t="shared" si="269"/>
        <v>4</v>
      </c>
      <c r="N36" s="96">
        <f t="shared" si="269"/>
        <v>4</v>
      </c>
      <c r="O36" s="96">
        <f t="shared" si="269"/>
        <v>4</v>
      </c>
      <c r="P36" s="96">
        <f t="shared" si="269"/>
        <v>4</v>
      </c>
      <c r="Q36" s="96">
        <f t="shared" si="269"/>
        <v>4</v>
      </c>
      <c r="R36" s="96">
        <f t="shared" si="269"/>
        <v>4</v>
      </c>
      <c r="S36" s="96">
        <f t="shared" si="269"/>
        <v>4</v>
      </c>
      <c r="T36" s="96">
        <f t="shared" si="257"/>
        <v>4</v>
      </c>
      <c r="U36" s="96">
        <f t="shared" si="257"/>
        <v>4</v>
      </c>
      <c r="V36" s="96">
        <f t="shared" si="257"/>
        <v>4</v>
      </c>
      <c r="W36" s="96">
        <f t="shared" si="257"/>
        <v>3</v>
      </c>
      <c r="X36" s="96">
        <f t="shared" si="257"/>
        <v>3</v>
      </c>
      <c r="Y36" s="96">
        <f t="shared" si="257"/>
        <v>3</v>
      </c>
      <c r="Z36" s="96">
        <f t="shared" si="257"/>
        <v>3</v>
      </c>
      <c r="AA36" s="96">
        <f t="shared" si="257"/>
        <v>3</v>
      </c>
      <c r="AB36" s="96">
        <f>ROUND(AB$57*$E36,0)</f>
        <v>3</v>
      </c>
      <c r="AC36" s="96">
        <f>ROUND(AC$57*$E36,0)</f>
        <v>3</v>
      </c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>
        <f t="shared" si="259"/>
        <v>4</v>
      </c>
      <c r="AY36" s="96">
        <f t="shared" si="259"/>
        <v>4</v>
      </c>
      <c r="AZ36" s="96">
        <f t="shared" si="259"/>
        <v>4</v>
      </c>
      <c r="BA36" s="96">
        <f t="shared" si="259"/>
        <v>4</v>
      </c>
      <c r="BB36" s="96">
        <f t="shared" si="259"/>
        <v>4</v>
      </c>
      <c r="BC36" s="96">
        <f t="shared" si="259"/>
        <v>4</v>
      </c>
      <c r="BD36" s="96">
        <f t="shared" si="259"/>
        <v>4</v>
      </c>
      <c r="BE36" s="96">
        <f t="shared" si="259"/>
        <v>4</v>
      </c>
      <c r="BF36" s="96">
        <f t="shared" si="259"/>
        <v>4</v>
      </c>
      <c r="BG36" s="96">
        <f t="shared" si="259"/>
        <v>4</v>
      </c>
      <c r="BH36" s="96">
        <f t="shared" si="259"/>
        <v>3</v>
      </c>
      <c r="BI36" s="96">
        <f t="shared" si="255"/>
        <v>3</v>
      </c>
      <c r="BJ36" s="96">
        <f t="shared" si="255"/>
        <v>3</v>
      </c>
      <c r="BK36" s="96">
        <f t="shared" si="255"/>
        <v>3</v>
      </c>
      <c r="BL36" s="96">
        <f t="shared" si="255"/>
        <v>3</v>
      </c>
      <c r="BM36" s="96">
        <f t="shared" si="255"/>
        <v>3</v>
      </c>
      <c r="BN36" s="96">
        <f t="shared" si="255"/>
        <v>3</v>
      </c>
      <c r="BO36" s="96">
        <f t="shared" si="255"/>
        <v>3</v>
      </c>
      <c r="BP36" s="96">
        <f t="shared" si="255"/>
        <v>3</v>
      </c>
      <c r="BQ36" s="96">
        <f>ROUND(BQ$57*$E36,0)</f>
        <v>3</v>
      </c>
      <c r="BR36" s="96">
        <f>ROUND(BR$57*$E36,0)</f>
        <v>3</v>
      </c>
      <c r="BS36" s="96"/>
      <c r="BT36" s="96"/>
      <c r="BU36" s="96"/>
      <c r="BV36" s="96"/>
      <c r="BW36" s="96"/>
      <c r="BX36" s="96"/>
      <c r="BY36" s="96"/>
      <c r="BZ36" s="96"/>
      <c r="CA36" s="96"/>
      <c r="CB36" s="96"/>
      <c r="CC36" s="96"/>
      <c r="CD36" s="96"/>
      <c r="CE36" s="96"/>
      <c r="CF36" s="96"/>
      <c r="CG36" s="96"/>
      <c r="CH36" s="96"/>
      <c r="CI36" s="96"/>
      <c r="CJ36" s="96"/>
      <c r="CK36" s="96"/>
      <c r="CL36" s="96"/>
      <c r="CM36" s="96">
        <f t="shared" si="266"/>
        <v>3</v>
      </c>
      <c r="CN36" s="96">
        <f t="shared" si="266"/>
        <v>3</v>
      </c>
      <c r="CO36" s="96">
        <f t="shared" si="266"/>
        <v>3</v>
      </c>
      <c r="CP36" s="96">
        <f t="shared" si="266"/>
        <v>3</v>
      </c>
      <c r="CQ36" s="96">
        <f t="shared" si="266"/>
        <v>3</v>
      </c>
      <c r="CR36" s="96">
        <f t="shared" si="266"/>
        <v>3</v>
      </c>
      <c r="CS36" s="96">
        <f t="shared" si="266"/>
        <v>3</v>
      </c>
      <c r="CT36" s="96">
        <f t="shared" si="266"/>
        <v>3</v>
      </c>
      <c r="CU36" s="96">
        <f t="shared" si="266"/>
        <v>3</v>
      </c>
      <c r="CV36" s="96">
        <f t="shared" si="266"/>
        <v>3</v>
      </c>
      <c r="CW36" s="96">
        <f t="shared" si="266"/>
        <v>3</v>
      </c>
      <c r="CX36" s="96">
        <f t="shared" si="266"/>
        <v>3</v>
      </c>
      <c r="CY36" s="96">
        <f t="shared" si="266"/>
        <v>3</v>
      </c>
      <c r="CZ36" s="96">
        <f t="shared" si="266"/>
        <v>3</v>
      </c>
      <c r="DA36" s="96">
        <f t="shared" si="266"/>
        <v>2</v>
      </c>
      <c r="DB36" s="96">
        <f t="shared" si="266"/>
        <v>2</v>
      </c>
      <c r="DC36" s="96">
        <f t="shared" si="267"/>
        <v>2</v>
      </c>
      <c r="DD36" s="96">
        <f t="shared" si="267"/>
        <v>2</v>
      </c>
      <c r="DE36" s="96">
        <f t="shared" si="267"/>
        <v>2</v>
      </c>
      <c r="DF36" s="96">
        <f>ROUND(DF$57*$E36,0)</f>
        <v>2</v>
      </c>
      <c r="DG36" s="96">
        <f>ROUND(DG$57*$E36,0)</f>
        <v>2</v>
      </c>
      <c r="DH36" s="96"/>
      <c r="DI36" s="96"/>
      <c r="DJ36" s="96"/>
      <c r="DK36" s="96"/>
      <c r="DL36" s="96"/>
      <c r="DM36" s="96"/>
      <c r="DN36" s="96"/>
      <c r="DO36" s="96"/>
      <c r="DP36" s="96"/>
      <c r="DQ36" s="96"/>
      <c r="DR36" s="96"/>
      <c r="DS36" s="96"/>
      <c r="DT36" s="96"/>
      <c r="DU36" s="96"/>
      <c r="DV36" s="96"/>
      <c r="DW36" s="96"/>
      <c r="DX36" s="96"/>
      <c r="DY36" s="96"/>
      <c r="DZ36" s="96"/>
      <c r="EA36" s="96"/>
      <c r="EB36" s="96">
        <f t="shared" ref="EB36:EV36" si="287">ROUND(EB$57*$E36,0)</f>
        <v>2</v>
      </c>
      <c r="EC36" s="96">
        <f t="shared" si="287"/>
        <v>2</v>
      </c>
      <c r="ED36" s="96">
        <f t="shared" si="287"/>
        <v>1</v>
      </c>
      <c r="EE36" s="96">
        <f t="shared" si="287"/>
        <v>1</v>
      </c>
      <c r="EF36" s="96">
        <f t="shared" si="287"/>
        <v>1</v>
      </c>
      <c r="EG36" s="96">
        <f t="shared" si="287"/>
        <v>1</v>
      </c>
      <c r="EH36" s="96">
        <f t="shared" si="287"/>
        <v>1</v>
      </c>
      <c r="EI36" s="96">
        <f t="shared" si="287"/>
        <v>1</v>
      </c>
      <c r="EJ36" s="96">
        <f t="shared" si="287"/>
        <v>1</v>
      </c>
      <c r="EK36" s="96">
        <f t="shared" si="287"/>
        <v>1</v>
      </c>
      <c r="EL36" s="96">
        <f t="shared" si="287"/>
        <v>1</v>
      </c>
      <c r="EM36" s="96">
        <f t="shared" si="287"/>
        <v>1</v>
      </c>
      <c r="EN36" s="96">
        <f t="shared" si="287"/>
        <v>1</v>
      </c>
      <c r="EO36" s="96">
        <f t="shared" si="287"/>
        <v>1</v>
      </c>
      <c r="EP36" s="96">
        <f t="shared" si="287"/>
        <v>1</v>
      </c>
      <c r="EQ36" s="96">
        <f t="shared" si="287"/>
        <v>1</v>
      </c>
      <c r="ER36" s="96">
        <f t="shared" si="287"/>
        <v>1</v>
      </c>
      <c r="ES36" s="96">
        <f t="shared" si="287"/>
        <v>1</v>
      </c>
      <c r="ET36" s="96">
        <f t="shared" si="287"/>
        <v>1</v>
      </c>
      <c r="EU36" s="96">
        <f t="shared" si="287"/>
        <v>1</v>
      </c>
      <c r="EV36" s="96">
        <f t="shared" si="287"/>
        <v>1</v>
      </c>
      <c r="EW36" s="96"/>
      <c r="EX36" s="96"/>
      <c r="EY36" s="96"/>
      <c r="EZ36" s="96"/>
      <c r="FA36" s="96"/>
      <c r="FB36" s="96"/>
      <c r="FC36" s="96"/>
      <c r="FD36" s="96"/>
      <c r="FE36" s="96"/>
      <c r="FF36" s="96"/>
      <c r="FG36" s="96"/>
      <c r="FH36" s="96"/>
      <c r="FI36" s="96"/>
      <c r="FJ36" s="96"/>
      <c r="FK36" s="96"/>
      <c r="FL36" s="96"/>
      <c r="FM36" s="96"/>
      <c r="FN36" s="96"/>
      <c r="FO36" s="96"/>
      <c r="FP36" s="96"/>
      <c r="FQ36" s="96">
        <f t="shared" si="272"/>
        <v>1</v>
      </c>
      <c r="FR36" s="96">
        <f t="shared" si="281"/>
        <v>1</v>
      </c>
      <c r="FS36" s="96">
        <f t="shared" si="281"/>
        <v>1</v>
      </c>
      <c r="FT36" s="96">
        <f t="shared" si="281"/>
        <v>1</v>
      </c>
      <c r="FU36" s="96">
        <f t="shared" si="281"/>
        <v>1</v>
      </c>
      <c r="FV36" s="96">
        <f t="shared" si="281"/>
        <v>1</v>
      </c>
      <c r="FW36" s="96">
        <f t="shared" si="281"/>
        <v>1</v>
      </c>
      <c r="FX36" s="96">
        <f t="shared" si="281"/>
        <v>1</v>
      </c>
      <c r="FY36" s="96">
        <f t="shared" si="281"/>
        <v>1</v>
      </c>
      <c r="FZ36" s="96">
        <f t="shared" si="281"/>
        <v>1</v>
      </c>
      <c r="GA36" s="96">
        <f t="shared" si="281"/>
        <v>1</v>
      </c>
      <c r="GB36" s="96">
        <f t="shared" si="281"/>
        <v>1</v>
      </c>
      <c r="GC36" s="96">
        <f t="shared" si="281"/>
        <v>1</v>
      </c>
      <c r="GD36" s="96">
        <f t="shared" si="281"/>
        <v>1</v>
      </c>
      <c r="GE36" s="96">
        <f t="shared" si="281"/>
        <v>1</v>
      </c>
      <c r="GF36" s="96">
        <f t="shared" si="281"/>
        <v>1</v>
      </c>
      <c r="GG36" s="96">
        <f t="shared" si="281"/>
        <v>1</v>
      </c>
      <c r="GH36" s="96"/>
      <c r="GI36" s="96"/>
      <c r="GJ36" s="96"/>
      <c r="GK36" s="96"/>
      <c r="GL36" s="96"/>
      <c r="GM36" s="96"/>
      <c r="GN36" s="96"/>
      <c r="GO36" s="96"/>
      <c r="GP36" s="96"/>
      <c r="GQ36" s="96"/>
      <c r="GR36" s="96"/>
      <c r="GS36" s="96"/>
      <c r="GT36" s="96"/>
      <c r="GU36" s="96"/>
      <c r="GV36" s="96"/>
      <c r="GW36" s="96"/>
      <c r="GX36" s="96"/>
      <c r="GY36" s="96"/>
      <c r="GZ36" s="96"/>
      <c r="HA36" s="96"/>
      <c r="HB36" s="96"/>
      <c r="HC36" s="96"/>
      <c r="HD36" s="96"/>
      <c r="HE36" s="96"/>
    </row>
    <row r="37" spans="4:213" x14ac:dyDescent="0.25">
      <c r="D37" s="102">
        <v>29</v>
      </c>
      <c r="E37" s="93">
        <v>0.02</v>
      </c>
      <c r="F37" s="97">
        <f t="shared" si="228"/>
        <v>0</v>
      </c>
      <c r="H37" s="98">
        <v>29</v>
      </c>
      <c r="I37" s="96">
        <f t="shared" si="241"/>
        <v>5</v>
      </c>
      <c r="J37" s="96">
        <f t="shared" si="269"/>
        <v>5</v>
      </c>
      <c r="K37" s="96">
        <f t="shared" si="269"/>
        <v>5</v>
      </c>
      <c r="L37" s="96">
        <f t="shared" si="269"/>
        <v>5</v>
      </c>
      <c r="M37" s="96">
        <f t="shared" si="269"/>
        <v>4</v>
      </c>
      <c r="N37" s="96">
        <f t="shared" si="269"/>
        <v>4</v>
      </c>
      <c r="O37" s="96">
        <f t="shared" si="269"/>
        <v>4</v>
      </c>
      <c r="P37" s="96">
        <f t="shared" si="269"/>
        <v>4</v>
      </c>
      <c r="Q37" s="96">
        <f t="shared" si="269"/>
        <v>4</v>
      </c>
      <c r="R37" s="96">
        <f t="shared" si="269"/>
        <v>4</v>
      </c>
      <c r="S37" s="96">
        <f t="shared" si="269"/>
        <v>4</v>
      </c>
      <c r="T37" s="96">
        <f t="shared" si="257"/>
        <v>4</v>
      </c>
      <c r="U37" s="96">
        <f t="shared" si="257"/>
        <v>4</v>
      </c>
      <c r="V37" s="96">
        <f t="shared" si="257"/>
        <v>4</v>
      </c>
      <c r="W37" s="96">
        <f t="shared" si="257"/>
        <v>3</v>
      </c>
      <c r="X37" s="96">
        <f t="shared" si="257"/>
        <v>3</v>
      </c>
      <c r="Y37" s="96">
        <f t="shared" si="257"/>
        <v>3</v>
      </c>
      <c r="Z37" s="96">
        <f t="shared" si="257"/>
        <v>3</v>
      </c>
      <c r="AA37" s="96">
        <f t="shared" si="257"/>
        <v>3</v>
      </c>
      <c r="AB37" s="96">
        <f>ROUND(AB$57*$E37,0)</f>
        <v>3</v>
      </c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>
        <f t="shared" si="259"/>
        <v>4</v>
      </c>
      <c r="AY37" s="96">
        <f t="shared" si="259"/>
        <v>4</v>
      </c>
      <c r="AZ37" s="96">
        <f t="shared" si="259"/>
        <v>4</v>
      </c>
      <c r="BA37" s="96">
        <f t="shared" si="259"/>
        <v>4</v>
      </c>
      <c r="BB37" s="96">
        <f t="shared" si="259"/>
        <v>4</v>
      </c>
      <c r="BC37" s="96">
        <f t="shared" si="259"/>
        <v>4</v>
      </c>
      <c r="BD37" s="96">
        <f t="shared" si="259"/>
        <v>4</v>
      </c>
      <c r="BE37" s="96">
        <f t="shared" si="259"/>
        <v>4</v>
      </c>
      <c r="BF37" s="96">
        <f t="shared" si="259"/>
        <v>4</v>
      </c>
      <c r="BG37" s="96">
        <f t="shared" si="259"/>
        <v>4</v>
      </c>
      <c r="BH37" s="96">
        <f t="shared" si="259"/>
        <v>3</v>
      </c>
      <c r="BI37" s="96">
        <f t="shared" si="255"/>
        <v>3</v>
      </c>
      <c r="BJ37" s="96">
        <f t="shared" si="255"/>
        <v>3</v>
      </c>
      <c r="BK37" s="96">
        <f t="shared" si="255"/>
        <v>3</v>
      </c>
      <c r="BL37" s="96">
        <f t="shared" si="255"/>
        <v>3</v>
      </c>
      <c r="BM37" s="96">
        <f t="shared" si="255"/>
        <v>3</v>
      </c>
      <c r="BN37" s="96">
        <f t="shared" si="255"/>
        <v>3</v>
      </c>
      <c r="BO37" s="96">
        <f t="shared" si="255"/>
        <v>3</v>
      </c>
      <c r="BP37" s="96">
        <f t="shared" si="255"/>
        <v>3</v>
      </c>
      <c r="BQ37" s="96">
        <f>ROUND(BQ$57*$E37,0)</f>
        <v>3</v>
      </c>
      <c r="BR37" s="96"/>
      <c r="BS37" s="96"/>
      <c r="BT37" s="96"/>
      <c r="BU37" s="96"/>
      <c r="BV37" s="96"/>
      <c r="BW37" s="96"/>
      <c r="BX37" s="96"/>
      <c r="BY37" s="96"/>
      <c r="BZ37" s="96"/>
      <c r="CA37" s="96"/>
      <c r="CB37" s="96"/>
      <c r="CC37" s="96"/>
      <c r="CD37" s="96"/>
      <c r="CE37" s="96"/>
      <c r="CF37" s="96"/>
      <c r="CG37" s="96"/>
      <c r="CH37" s="96"/>
      <c r="CI37" s="96"/>
      <c r="CJ37" s="96"/>
      <c r="CK37" s="96"/>
      <c r="CL37" s="96"/>
      <c r="CM37" s="96">
        <f t="shared" si="266"/>
        <v>3</v>
      </c>
      <c r="CN37" s="96">
        <f t="shared" si="266"/>
        <v>3</v>
      </c>
      <c r="CO37" s="96">
        <f t="shared" si="266"/>
        <v>3</v>
      </c>
      <c r="CP37" s="96">
        <f t="shared" si="266"/>
        <v>3</v>
      </c>
      <c r="CQ37" s="96">
        <f t="shared" si="266"/>
        <v>3</v>
      </c>
      <c r="CR37" s="96">
        <f t="shared" si="266"/>
        <v>3</v>
      </c>
      <c r="CS37" s="96">
        <f t="shared" si="266"/>
        <v>3</v>
      </c>
      <c r="CT37" s="96">
        <f t="shared" si="266"/>
        <v>3</v>
      </c>
      <c r="CU37" s="96">
        <f t="shared" si="266"/>
        <v>3</v>
      </c>
      <c r="CV37" s="96">
        <f t="shared" si="266"/>
        <v>3</v>
      </c>
      <c r="CW37" s="96">
        <f t="shared" si="266"/>
        <v>3</v>
      </c>
      <c r="CX37" s="96">
        <f t="shared" si="266"/>
        <v>3</v>
      </c>
      <c r="CY37" s="96">
        <f t="shared" si="266"/>
        <v>3</v>
      </c>
      <c r="CZ37" s="96">
        <f t="shared" si="266"/>
        <v>3</v>
      </c>
      <c r="DA37" s="96">
        <f t="shared" si="266"/>
        <v>2</v>
      </c>
      <c r="DB37" s="96">
        <f t="shared" si="266"/>
        <v>2</v>
      </c>
      <c r="DC37" s="96">
        <f t="shared" si="267"/>
        <v>2</v>
      </c>
      <c r="DD37" s="96">
        <f t="shared" si="267"/>
        <v>2</v>
      </c>
      <c r="DE37" s="96">
        <f t="shared" si="267"/>
        <v>2</v>
      </c>
      <c r="DF37" s="96">
        <f>ROUND(DF$57*$E37,0)</f>
        <v>2</v>
      </c>
      <c r="DG37" s="96"/>
      <c r="DH37" s="96"/>
      <c r="DI37" s="96"/>
      <c r="DJ37" s="96"/>
      <c r="DK37" s="96"/>
      <c r="DL37" s="96"/>
      <c r="DM37" s="96"/>
      <c r="DN37" s="96"/>
      <c r="DO37" s="96"/>
      <c r="DP37" s="96"/>
      <c r="DQ37" s="96"/>
      <c r="DR37" s="96"/>
      <c r="DS37" s="96"/>
      <c r="DT37" s="96"/>
      <c r="DU37" s="96"/>
      <c r="DV37" s="96"/>
      <c r="DW37" s="96"/>
      <c r="DX37" s="96"/>
      <c r="DY37" s="96"/>
      <c r="DZ37" s="96"/>
      <c r="EA37" s="96"/>
      <c r="EB37" s="96">
        <f t="shared" ref="EB37:EU37" si="288">ROUND(EB$57*$E37,0)</f>
        <v>2</v>
      </c>
      <c r="EC37" s="96">
        <f t="shared" si="288"/>
        <v>2</v>
      </c>
      <c r="ED37" s="96">
        <f t="shared" si="288"/>
        <v>1</v>
      </c>
      <c r="EE37" s="96">
        <f t="shared" si="288"/>
        <v>1</v>
      </c>
      <c r="EF37" s="96">
        <f t="shared" si="288"/>
        <v>1</v>
      </c>
      <c r="EG37" s="96">
        <f t="shared" si="288"/>
        <v>1</v>
      </c>
      <c r="EH37" s="96">
        <f t="shared" si="288"/>
        <v>1</v>
      </c>
      <c r="EI37" s="96">
        <f t="shared" si="288"/>
        <v>1</v>
      </c>
      <c r="EJ37" s="96">
        <f t="shared" si="288"/>
        <v>1</v>
      </c>
      <c r="EK37" s="96">
        <f t="shared" si="288"/>
        <v>1</v>
      </c>
      <c r="EL37" s="96">
        <f t="shared" si="288"/>
        <v>1</v>
      </c>
      <c r="EM37" s="96">
        <f t="shared" si="288"/>
        <v>1</v>
      </c>
      <c r="EN37" s="96">
        <f t="shared" si="288"/>
        <v>1</v>
      </c>
      <c r="EO37" s="96">
        <f t="shared" si="288"/>
        <v>1</v>
      </c>
      <c r="EP37" s="96">
        <f t="shared" si="288"/>
        <v>1</v>
      </c>
      <c r="EQ37" s="96">
        <f t="shared" si="288"/>
        <v>1</v>
      </c>
      <c r="ER37" s="96">
        <f t="shared" si="288"/>
        <v>1</v>
      </c>
      <c r="ES37" s="96">
        <f t="shared" si="288"/>
        <v>1</v>
      </c>
      <c r="ET37" s="96">
        <f t="shared" si="288"/>
        <v>1</v>
      </c>
      <c r="EU37" s="96">
        <f t="shared" si="288"/>
        <v>1</v>
      </c>
      <c r="EV37" s="96"/>
      <c r="EW37" s="96"/>
      <c r="EX37" s="96"/>
      <c r="EY37" s="96"/>
      <c r="EZ37" s="96"/>
      <c r="FA37" s="96"/>
      <c r="FB37" s="96"/>
      <c r="FC37" s="96"/>
      <c r="FD37" s="96"/>
      <c r="FE37" s="96"/>
      <c r="FF37" s="96"/>
      <c r="FG37" s="96"/>
      <c r="FH37" s="96"/>
      <c r="FI37" s="96"/>
      <c r="FJ37" s="96"/>
      <c r="FK37" s="96"/>
      <c r="FL37" s="96"/>
      <c r="FM37" s="96"/>
      <c r="FN37" s="96"/>
      <c r="FO37" s="96"/>
      <c r="FP37" s="96"/>
      <c r="FQ37" s="96">
        <f t="shared" si="272"/>
        <v>1</v>
      </c>
      <c r="FR37" s="96">
        <f t="shared" si="281"/>
        <v>1</v>
      </c>
      <c r="FS37" s="96">
        <f t="shared" si="281"/>
        <v>1</v>
      </c>
      <c r="FT37" s="96">
        <f t="shared" si="281"/>
        <v>1</v>
      </c>
      <c r="FU37" s="96">
        <f t="shared" si="281"/>
        <v>1</v>
      </c>
      <c r="FV37" s="96">
        <f t="shared" si="281"/>
        <v>1</v>
      </c>
      <c r="FW37" s="96">
        <f t="shared" si="281"/>
        <v>1</v>
      </c>
      <c r="FX37" s="96">
        <f t="shared" si="281"/>
        <v>1</v>
      </c>
      <c r="FY37" s="96">
        <f t="shared" si="281"/>
        <v>1</v>
      </c>
      <c r="FZ37" s="96">
        <f t="shared" si="281"/>
        <v>1</v>
      </c>
      <c r="GA37" s="96">
        <f t="shared" si="281"/>
        <v>1</v>
      </c>
      <c r="GB37" s="96">
        <f t="shared" si="281"/>
        <v>1</v>
      </c>
      <c r="GC37" s="96">
        <f t="shared" si="281"/>
        <v>1</v>
      </c>
      <c r="GD37" s="96">
        <f t="shared" si="281"/>
        <v>1</v>
      </c>
      <c r="GE37" s="96">
        <f t="shared" si="281"/>
        <v>1</v>
      </c>
      <c r="GF37" s="96">
        <f t="shared" si="281"/>
        <v>1</v>
      </c>
      <c r="GG37" s="96">
        <f t="shared" si="281"/>
        <v>1</v>
      </c>
      <c r="GH37" s="96"/>
      <c r="GI37" s="96"/>
      <c r="GJ37" s="96"/>
      <c r="GK37" s="96"/>
      <c r="GL37" s="96"/>
      <c r="GM37" s="96"/>
      <c r="GN37" s="96"/>
      <c r="GO37" s="96"/>
      <c r="GP37" s="96"/>
      <c r="GQ37" s="96"/>
      <c r="GR37" s="96"/>
      <c r="GS37" s="96"/>
      <c r="GT37" s="96"/>
      <c r="GU37" s="96"/>
      <c r="GV37" s="96"/>
      <c r="GW37" s="96"/>
      <c r="GX37" s="96"/>
      <c r="GY37" s="96"/>
      <c r="GZ37" s="96"/>
      <c r="HA37" s="96"/>
      <c r="HB37" s="96"/>
      <c r="HC37" s="96"/>
      <c r="HD37" s="96"/>
      <c r="HE37" s="96"/>
    </row>
    <row r="38" spans="4:213" x14ac:dyDescent="0.25">
      <c r="D38" s="102">
        <v>30</v>
      </c>
      <c r="E38" s="93">
        <v>0.02</v>
      </c>
      <c r="F38" s="97">
        <f t="shared" si="228"/>
        <v>0</v>
      </c>
      <c r="H38" s="98">
        <v>30</v>
      </c>
      <c r="I38" s="96">
        <f t="shared" si="241"/>
        <v>5</v>
      </c>
      <c r="J38" s="96">
        <f t="shared" si="269"/>
        <v>5</v>
      </c>
      <c r="K38" s="96">
        <f t="shared" si="269"/>
        <v>5</v>
      </c>
      <c r="L38" s="96">
        <f t="shared" si="269"/>
        <v>5</v>
      </c>
      <c r="M38" s="96">
        <f t="shared" si="269"/>
        <v>4</v>
      </c>
      <c r="N38" s="96">
        <f t="shared" si="269"/>
        <v>4</v>
      </c>
      <c r="O38" s="96">
        <f t="shared" si="269"/>
        <v>4</v>
      </c>
      <c r="P38" s="96">
        <f t="shared" si="269"/>
        <v>4</v>
      </c>
      <c r="Q38" s="96">
        <f t="shared" si="269"/>
        <v>4</v>
      </c>
      <c r="R38" s="96">
        <f t="shared" si="269"/>
        <v>4</v>
      </c>
      <c r="S38" s="96">
        <f t="shared" si="269"/>
        <v>4</v>
      </c>
      <c r="T38" s="96">
        <f t="shared" si="257"/>
        <v>4</v>
      </c>
      <c r="U38" s="96">
        <f t="shared" si="257"/>
        <v>4</v>
      </c>
      <c r="V38" s="96">
        <f t="shared" si="257"/>
        <v>4</v>
      </c>
      <c r="W38" s="96">
        <f t="shared" si="257"/>
        <v>3</v>
      </c>
      <c r="X38" s="96">
        <f t="shared" si="257"/>
        <v>3</v>
      </c>
      <c r="Y38" s="96">
        <f t="shared" si="257"/>
        <v>3</v>
      </c>
      <c r="Z38" s="96">
        <f t="shared" si="257"/>
        <v>3</v>
      </c>
      <c r="AA38" s="96">
        <f t="shared" si="257"/>
        <v>3</v>
      </c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>
        <f t="shared" si="259"/>
        <v>4</v>
      </c>
      <c r="AY38" s="96">
        <f t="shared" si="259"/>
        <v>4</v>
      </c>
      <c r="AZ38" s="96">
        <f t="shared" si="259"/>
        <v>4</v>
      </c>
      <c r="BA38" s="96">
        <f t="shared" si="259"/>
        <v>4</v>
      </c>
      <c r="BB38" s="96">
        <f t="shared" si="259"/>
        <v>4</v>
      </c>
      <c r="BC38" s="96">
        <f t="shared" si="259"/>
        <v>4</v>
      </c>
      <c r="BD38" s="96">
        <f t="shared" si="259"/>
        <v>4</v>
      </c>
      <c r="BE38" s="96">
        <f t="shared" si="259"/>
        <v>4</v>
      </c>
      <c r="BF38" s="96">
        <f t="shared" si="259"/>
        <v>4</v>
      </c>
      <c r="BG38" s="96">
        <f t="shared" si="259"/>
        <v>4</v>
      </c>
      <c r="BH38" s="96">
        <f t="shared" si="259"/>
        <v>3</v>
      </c>
      <c r="BI38" s="96">
        <f t="shared" si="255"/>
        <v>3</v>
      </c>
      <c r="BJ38" s="96">
        <f t="shared" si="255"/>
        <v>3</v>
      </c>
      <c r="BK38" s="96">
        <f t="shared" si="255"/>
        <v>3</v>
      </c>
      <c r="BL38" s="96">
        <f t="shared" si="255"/>
        <v>3</v>
      </c>
      <c r="BM38" s="96">
        <f t="shared" si="255"/>
        <v>3</v>
      </c>
      <c r="BN38" s="96">
        <f t="shared" si="255"/>
        <v>3</v>
      </c>
      <c r="BO38" s="96">
        <f t="shared" si="255"/>
        <v>3</v>
      </c>
      <c r="BP38" s="96">
        <f t="shared" si="255"/>
        <v>3</v>
      </c>
      <c r="BQ38" s="96"/>
      <c r="BR38" s="96"/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96"/>
      <c r="CD38" s="96"/>
      <c r="CE38" s="96"/>
      <c r="CF38" s="96"/>
      <c r="CG38" s="96"/>
      <c r="CH38" s="96"/>
      <c r="CI38" s="96"/>
      <c r="CJ38" s="96"/>
      <c r="CK38" s="96"/>
      <c r="CL38" s="96"/>
      <c r="CM38" s="96">
        <f t="shared" si="266"/>
        <v>3</v>
      </c>
      <c r="CN38" s="96">
        <f t="shared" si="266"/>
        <v>3</v>
      </c>
      <c r="CO38" s="96">
        <f t="shared" si="266"/>
        <v>3</v>
      </c>
      <c r="CP38" s="96">
        <f t="shared" si="266"/>
        <v>3</v>
      </c>
      <c r="CQ38" s="96">
        <f t="shared" si="266"/>
        <v>3</v>
      </c>
      <c r="CR38" s="96">
        <f t="shared" si="266"/>
        <v>3</v>
      </c>
      <c r="CS38" s="96">
        <f t="shared" si="266"/>
        <v>3</v>
      </c>
      <c r="CT38" s="96">
        <f t="shared" si="266"/>
        <v>3</v>
      </c>
      <c r="CU38" s="96">
        <f t="shared" si="266"/>
        <v>3</v>
      </c>
      <c r="CV38" s="96">
        <f t="shared" si="266"/>
        <v>3</v>
      </c>
      <c r="CW38" s="96">
        <f t="shared" si="266"/>
        <v>3</v>
      </c>
      <c r="CX38" s="96">
        <f t="shared" si="266"/>
        <v>3</v>
      </c>
      <c r="CY38" s="96">
        <f t="shared" si="266"/>
        <v>3</v>
      </c>
      <c r="CZ38" s="96">
        <f t="shared" si="266"/>
        <v>3</v>
      </c>
      <c r="DA38" s="96">
        <f t="shared" si="266"/>
        <v>2</v>
      </c>
      <c r="DB38" s="96">
        <f t="shared" si="266"/>
        <v>2</v>
      </c>
      <c r="DC38" s="96">
        <f t="shared" si="267"/>
        <v>2</v>
      </c>
      <c r="DD38" s="96">
        <f t="shared" si="267"/>
        <v>2</v>
      </c>
      <c r="DE38" s="96">
        <f t="shared" si="267"/>
        <v>2</v>
      </c>
      <c r="DF38" s="96"/>
      <c r="DG38" s="96"/>
      <c r="DH38" s="96"/>
      <c r="DI38" s="96"/>
      <c r="DJ38" s="96"/>
      <c r="DK38" s="96"/>
      <c r="DL38" s="96"/>
      <c r="DM38" s="96"/>
      <c r="DN38" s="96"/>
      <c r="DO38" s="96"/>
      <c r="DP38" s="96"/>
      <c r="DQ38" s="96"/>
      <c r="DR38" s="96"/>
      <c r="DS38" s="96"/>
      <c r="DT38" s="96"/>
      <c r="DU38" s="96"/>
      <c r="DV38" s="96"/>
      <c r="DW38" s="96"/>
      <c r="DX38" s="96"/>
      <c r="DY38" s="96"/>
      <c r="DZ38" s="96"/>
      <c r="EA38" s="96"/>
      <c r="EB38" s="96">
        <f t="shared" ref="EB38:ET38" si="289">ROUND(EB$57*$E38,0)</f>
        <v>2</v>
      </c>
      <c r="EC38" s="96">
        <f t="shared" si="289"/>
        <v>2</v>
      </c>
      <c r="ED38" s="96">
        <f t="shared" si="289"/>
        <v>1</v>
      </c>
      <c r="EE38" s="96">
        <f t="shared" si="289"/>
        <v>1</v>
      </c>
      <c r="EF38" s="96">
        <f t="shared" si="289"/>
        <v>1</v>
      </c>
      <c r="EG38" s="96">
        <f t="shared" si="289"/>
        <v>1</v>
      </c>
      <c r="EH38" s="96">
        <f t="shared" si="289"/>
        <v>1</v>
      </c>
      <c r="EI38" s="96">
        <f t="shared" si="289"/>
        <v>1</v>
      </c>
      <c r="EJ38" s="96">
        <f t="shared" si="289"/>
        <v>1</v>
      </c>
      <c r="EK38" s="96">
        <f t="shared" si="289"/>
        <v>1</v>
      </c>
      <c r="EL38" s="96">
        <f t="shared" si="289"/>
        <v>1</v>
      </c>
      <c r="EM38" s="96">
        <f t="shared" si="289"/>
        <v>1</v>
      </c>
      <c r="EN38" s="96">
        <f t="shared" si="289"/>
        <v>1</v>
      </c>
      <c r="EO38" s="96">
        <f t="shared" si="289"/>
        <v>1</v>
      </c>
      <c r="EP38" s="96">
        <f t="shared" si="289"/>
        <v>1</v>
      </c>
      <c r="EQ38" s="96">
        <f t="shared" si="289"/>
        <v>1</v>
      </c>
      <c r="ER38" s="96">
        <f t="shared" si="289"/>
        <v>1</v>
      </c>
      <c r="ES38" s="96">
        <f t="shared" si="289"/>
        <v>1</v>
      </c>
      <c r="ET38" s="96">
        <f t="shared" si="289"/>
        <v>1</v>
      </c>
      <c r="EU38" s="96"/>
      <c r="EV38" s="96"/>
      <c r="EW38" s="96"/>
      <c r="EX38" s="96"/>
      <c r="EY38" s="96"/>
      <c r="EZ38" s="96"/>
      <c r="FA38" s="96"/>
      <c r="FB38" s="96"/>
      <c r="FC38" s="96"/>
      <c r="FD38" s="96"/>
      <c r="FE38" s="96"/>
      <c r="FF38" s="96"/>
      <c r="FG38" s="96"/>
      <c r="FH38" s="96"/>
      <c r="FI38" s="96"/>
      <c r="FJ38" s="96"/>
      <c r="FK38" s="96"/>
      <c r="FL38" s="96"/>
      <c r="FM38" s="96"/>
      <c r="FN38" s="96"/>
      <c r="FO38" s="96"/>
      <c r="FP38" s="96"/>
      <c r="FQ38" s="96">
        <f t="shared" si="272"/>
        <v>1</v>
      </c>
      <c r="FR38" s="96">
        <f t="shared" ref="FR38:GG40" si="290">ROUND(FR$57*$E38,0)</f>
        <v>1</v>
      </c>
      <c r="FS38" s="96">
        <f t="shared" si="290"/>
        <v>1</v>
      </c>
      <c r="FT38" s="96">
        <f t="shared" si="290"/>
        <v>1</v>
      </c>
      <c r="FU38" s="96">
        <f t="shared" si="290"/>
        <v>1</v>
      </c>
      <c r="FV38" s="96">
        <f t="shared" si="290"/>
        <v>1</v>
      </c>
      <c r="FW38" s="96">
        <f t="shared" si="290"/>
        <v>1</v>
      </c>
      <c r="FX38" s="96">
        <f t="shared" si="290"/>
        <v>1</v>
      </c>
      <c r="FY38" s="96">
        <f t="shared" si="290"/>
        <v>1</v>
      </c>
      <c r="FZ38" s="96">
        <f t="shared" si="290"/>
        <v>1</v>
      </c>
      <c r="GA38" s="96">
        <f t="shared" si="290"/>
        <v>1</v>
      </c>
      <c r="GB38" s="96">
        <f t="shared" si="290"/>
        <v>1</v>
      </c>
      <c r="GC38" s="96">
        <f t="shared" si="290"/>
        <v>1</v>
      </c>
      <c r="GD38" s="96">
        <f t="shared" si="290"/>
        <v>1</v>
      </c>
      <c r="GE38" s="96">
        <f t="shared" si="290"/>
        <v>1</v>
      </c>
      <c r="GF38" s="96">
        <f t="shared" si="290"/>
        <v>1</v>
      </c>
      <c r="GG38" s="96">
        <f t="shared" si="290"/>
        <v>1</v>
      </c>
      <c r="GH38" s="96"/>
      <c r="GI38" s="96"/>
      <c r="GJ38" s="96"/>
      <c r="GK38" s="96"/>
      <c r="GL38" s="96"/>
      <c r="GM38" s="96"/>
      <c r="GN38" s="96"/>
      <c r="GO38" s="96"/>
      <c r="GP38" s="96"/>
      <c r="GQ38" s="96"/>
      <c r="GR38" s="96"/>
      <c r="GS38" s="96"/>
      <c r="GT38" s="96"/>
      <c r="GU38" s="96"/>
      <c r="GV38" s="96"/>
      <c r="GW38" s="96"/>
      <c r="GX38" s="96"/>
      <c r="GY38" s="96"/>
      <c r="GZ38" s="96"/>
      <c r="HA38" s="96"/>
      <c r="HB38" s="96"/>
      <c r="HC38" s="96"/>
      <c r="HD38" s="96"/>
      <c r="HE38" s="96"/>
    </row>
    <row r="39" spans="4:213" x14ac:dyDescent="0.25">
      <c r="D39" s="102">
        <v>31</v>
      </c>
      <c r="E39" s="93">
        <v>0.02</v>
      </c>
      <c r="F39" s="97">
        <f t="shared" si="228"/>
        <v>0</v>
      </c>
      <c r="H39" s="98">
        <v>31</v>
      </c>
      <c r="I39" s="96">
        <f t="shared" si="241"/>
        <v>5</v>
      </c>
      <c r="J39" s="96">
        <f t="shared" si="269"/>
        <v>5</v>
      </c>
      <c r="K39" s="96">
        <f t="shared" si="269"/>
        <v>5</v>
      </c>
      <c r="L39" s="96">
        <f t="shared" si="269"/>
        <v>5</v>
      </c>
      <c r="M39" s="96">
        <f t="shared" si="269"/>
        <v>4</v>
      </c>
      <c r="N39" s="96">
        <f t="shared" si="269"/>
        <v>4</v>
      </c>
      <c r="O39" s="96">
        <f t="shared" si="269"/>
        <v>4</v>
      </c>
      <c r="P39" s="96">
        <f t="shared" si="269"/>
        <v>4</v>
      </c>
      <c r="Q39" s="96">
        <f t="shared" si="269"/>
        <v>4</v>
      </c>
      <c r="R39" s="96">
        <f t="shared" si="269"/>
        <v>4</v>
      </c>
      <c r="S39" s="96">
        <f t="shared" si="269"/>
        <v>4</v>
      </c>
      <c r="T39" s="96">
        <f t="shared" ref="T39:Z39" si="291">ROUND(T$57*$E39,0)</f>
        <v>4</v>
      </c>
      <c r="U39" s="96">
        <f t="shared" si="291"/>
        <v>4</v>
      </c>
      <c r="V39" s="96">
        <f t="shared" si="291"/>
        <v>4</v>
      </c>
      <c r="W39" s="96">
        <f t="shared" si="291"/>
        <v>3</v>
      </c>
      <c r="X39" s="96">
        <f t="shared" si="291"/>
        <v>3</v>
      </c>
      <c r="Y39" s="96">
        <f t="shared" si="291"/>
        <v>3</v>
      </c>
      <c r="Z39" s="96">
        <f t="shared" si="291"/>
        <v>3</v>
      </c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>
        <f t="shared" si="259"/>
        <v>4</v>
      </c>
      <c r="AY39" s="96">
        <f t="shared" si="259"/>
        <v>4</v>
      </c>
      <c r="AZ39" s="96">
        <f t="shared" si="259"/>
        <v>4</v>
      </c>
      <c r="BA39" s="96">
        <f t="shared" si="259"/>
        <v>4</v>
      </c>
      <c r="BB39" s="96">
        <f t="shared" si="259"/>
        <v>4</v>
      </c>
      <c r="BC39" s="96">
        <f t="shared" si="259"/>
        <v>4</v>
      </c>
      <c r="BD39" s="96">
        <f t="shared" si="259"/>
        <v>4</v>
      </c>
      <c r="BE39" s="96">
        <f t="shared" si="259"/>
        <v>4</v>
      </c>
      <c r="BF39" s="96">
        <f t="shared" si="259"/>
        <v>4</v>
      </c>
      <c r="BG39" s="96">
        <f t="shared" si="259"/>
        <v>4</v>
      </c>
      <c r="BH39" s="96">
        <f t="shared" si="259"/>
        <v>3</v>
      </c>
      <c r="BI39" s="96">
        <f t="shared" si="259"/>
        <v>3</v>
      </c>
      <c r="BJ39" s="96">
        <f t="shared" si="259"/>
        <v>3</v>
      </c>
      <c r="BK39" s="96">
        <f t="shared" si="259"/>
        <v>3</v>
      </c>
      <c r="BL39" s="96">
        <f t="shared" si="259"/>
        <v>3</v>
      </c>
      <c r="BM39" s="96">
        <f t="shared" si="259"/>
        <v>3</v>
      </c>
      <c r="BN39" s="96">
        <f t="shared" ref="BN39:BO40" si="292">ROUND(BN$57*$E39,0)</f>
        <v>3</v>
      </c>
      <c r="BO39" s="96">
        <f t="shared" si="292"/>
        <v>3</v>
      </c>
      <c r="BP39" s="96"/>
      <c r="BQ39" s="96"/>
      <c r="BR39" s="96"/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96"/>
      <c r="CM39" s="96">
        <f t="shared" si="266"/>
        <v>3</v>
      </c>
      <c r="CN39" s="96">
        <f t="shared" si="266"/>
        <v>3</v>
      </c>
      <c r="CO39" s="96">
        <f t="shared" si="266"/>
        <v>3</v>
      </c>
      <c r="CP39" s="96">
        <f t="shared" si="266"/>
        <v>3</v>
      </c>
      <c r="CQ39" s="96">
        <f t="shared" si="266"/>
        <v>3</v>
      </c>
      <c r="CR39" s="96">
        <f t="shared" si="266"/>
        <v>3</v>
      </c>
      <c r="CS39" s="96">
        <f t="shared" si="266"/>
        <v>3</v>
      </c>
      <c r="CT39" s="96">
        <f t="shared" si="266"/>
        <v>3</v>
      </c>
      <c r="CU39" s="96">
        <f t="shared" si="266"/>
        <v>3</v>
      </c>
      <c r="CV39" s="96">
        <f t="shared" si="266"/>
        <v>3</v>
      </c>
      <c r="CW39" s="96">
        <f t="shared" si="266"/>
        <v>3</v>
      </c>
      <c r="CX39" s="96">
        <f t="shared" si="266"/>
        <v>3</v>
      </c>
      <c r="CY39" s="96">
        <f t="shared" si="266"/>
        <v>3</v>
      </c>
      <c r="CZ39" s="96">
        <f t="shared" si="266"/>
        <v>3</v>
      </c>
      <c r="DA39" s="96">
        <f t="shared" si="266"/>
        <v>2</v>
      </c>
      <c r="DB39" s="96">
        <f t="shared" si="266"/>
        <v>2</v>
      </c>
      <c r="DC39" s="96">
        <f t="shared" si="267"/>
        <v>2</v>
      </c>
      <c r="DD39" s="96">
        <f t="shared" si="267"/>
        <v>2</v>
      </c>
      <c r="DE39" s="96"/>
      <c r="DF39" s="96"/>
      <c r="DG39" s="96"/>
      <c r="DH39" s="96"/>
      <c r="DI39" s="96"/>
      <c r="DJ39" s="96"/>
      <c r="DK39" s="96"/>
      <c r="DL39" s="96"/>
      <c r="DM39" s="96"/>
      <c r="DN39" s="96"/>
      <c r="DO39" s="96"/>
      <c r="DP39" s="96"/>
      <c r="DQ39" s="96"/>
      <c r="DR39" s="96"/>
      <c r="DS39" s="96"/>
      <c r="DT39" s="96"/>
      <c r="DU39" s="96"/>
      <c r="DV39" s="96"/>
      <c r="DW39" s="96"/>
      <c r="DX39" s="96"/>
      <c r="DY39" s="96"/>
      <c r="DZ39" s="96"/>
      <c r="EA39" s="96"/>
      <c r="EB39" s="96">
        <f t="shared" ref="EB39:ES39" si="293">ROUND(EB$57*$E39,0)</f>
        <v>2</v>
      </c>
      <c r="EC39" s="96">
        <f t="shared" si="293"/>
        <v>2</v>
      </c>
      <c r="ED39" s="96">
        <f t="shared" si="293"/>
        <v>1</v>
      </c>
      <c r="EE39" s="96">
        <f t="shared" si="293"/>
        <v>1</v>
      </c>
      <c r="EF39" s="96">
        <f t="shared" si="293"/>
        <v>1</v>
      </c>
      <c r="EG39" s="96">
        <f t="shared" si="293"/>
        <v>1</v>
      </c>
      <c r="EH39" s="96">
        <f t="shared" si="293"/>
        <v>1</v>
      </c>
      <c r="EI39" s="96">
        <f t="shared" si="293"/>
        <v>1</v>
      </c>
      <c r="EJ39" s="96">
        <f t="shared" si="293"/>
        <v>1</v>
      </c>
      <c r="EK39" s="96">
        <f t="shared" si="293"/>
        <v>1</v>
      </c>
      <c r="EL39" s="96">
        <f t="shared" si="293"/>
        <v>1</v>
      </c>
      <c r="EM39" s="96">
        <f t="shared" si="293"/>
        <v>1</v>
      </c>
      <c r="EN39" s="96">
        <f t="shared" si="293"/>
        <v>1</v>
      </c>
      <c r="EO39" s="96">
        <f t="shared" si="293"/>
        <v>1</v>
      </c>
      <c r="EP39" s="96">
        <f t="shared" si="293"/>
        <v>1</v>
      </c>
      <c r="EQ39" s="96">
        <f t="shared" si="293"/>
        <v>1</v>
      </c>
      <c r="ER39" s="96">
        <f t="shared" si="293"/>
        <v>1</v>
      </c>
      <c r="ES39" s="96">
        <f t="shared" si="293"/>
        <v>1</v>
      </c>
      <c r="ET39" s="96"/>
      <c r="EU39" s="96"/>
      <c r="EV39" s="96"/>
      <c r="EW39" s="96"/>
      <c r="EX39" s="96"/>
      <c r="EY39" s="96"/>
      <c r="EZ39" s="96"/>
      <c r="FA39" s="96"/>
      <c r="FB39" s="96"/>
      <c r="FC39" s="96"/>
      <c r="FD39" s="96"/>
      <c r="FE39" s="96"/>
      <c r="FF39" s="96"/>
      <c r="FG39" s="96"/>
      <c r="FH39" s="96"/>
      <c r="FI39" s="96"/>
      <c r="FJ39" s="96"/>
      <c r="FK39" s="96"/>
      <c r="FL39" s="96"/>
      <c r="FM39" s="96"/>
      <c r="FN39" s="96"/>
      <c r="FO39" s="96"/>
      <c r="FP39" s="96"/>
      <c r="FQ39" s="96">
        <f t="shared" si="272"/>
        <v>1</v>
      </c>
      <c r="FR39" s="96">
        <f t="shared" si="290"/>
        <v>1</v>
      </c>
      <c r="FS39" s="96">
        <f t="shared" si="290"/>
        <v>1</v>
      </c>
      <c r="FT39" s="96">
        <f t="shared" si="290"/>
        <v>1</v>
      </c>
      <c r="FU39" s="96">
        <f t="shared" si="290"/>
        <v>1</v>
      </c>
      <c r="FV39" s="96">
        <f t="shared" si="290"/>
        <v>1</v>
      </c>
      <c r="FW39" s="96">
        <f t="shared" si="290"/>
        <v>1</v>
      </c>
      <c r="FX39" s="96">
        <f t="shared" si="290"/>
        <v>1</v>
      </c>
      <c r="FY39" s="96">
        <f t="shared" si="290"/>
        <v>1</v>
      </c>
      <c r="FZ39" s="96">
        <f t="shared" si="290"/>
        <v>1</v>
      </c>
      <c r="GA39" s="96">
        <f t="shared" si="290"/>
        <v>1</v>
      </c>
      <c r="GB39" s="96">
        <f t="shared" si="290"/>
        <v>1</v>
      </c>
      <c r="GC39" s="96">
        <f t="shared" si="290"/>
        <v>1</v>
      </c>
      <c r="GD39" s="96">
        <f t="shared" si="290"/>
        <v>1</v>
      </c>
      <c r="GE39" s="96">
        <f t="shared" si="290"/>
        <v>1</v>
      </c>
      <c r="GF39" s="96">
        <f t="shared" si="290"/>
        <v>1</v>
      </c>
      <c r="GG39" s="96">
        <f t="shared" si="290"/>
        <v>1</v>
      </c>
      <c r="GH39" s="96"/>
      <c r="GI39" s="96"/>
      <c r="GJ39" s="96"/>
      <c r="GK39" s="96"/>
      <c r="GL39" s="96"/>
      <c r="GM39" s="96"/>
      <c r="GN39" s="96"/>
      <c r="GO39" s="96"/>
      <c r="GP39" s="96"/>
      <c r="GQ39" s="96"/>
      <c r="GR39" s="96"/>
      <c r="GS39" s="96"/>
      <c r="GT39" s="96"/>
      <c r="GU39" s="96"/>
      <c r="GV39" s="96"/>
      <c r="GW39" s="96"/>
      <c r="GX39" s="96"/>
      <c r="GY39" s="96"/>
      <c r="GZ39" s="96"/>
      <c r="HA39" s="96"/>
      <c r="HB39" s="96"/>
      <c r="HC39" s="96"/>
      <c r="HD39" s="96"/>
      <c r="HE39" s="96"/>
    </row>
    <row r="40" spans="4:213" x14ac:dyDescent="0.25">
      <c r="D40" s="102">
        <v>32</v>
      </c>
      <c r="E40" s="93">
        <v>0.02</v>
      </c>
      <c r="F40" s="97">
        <f t="shared" si="228"/>
        <v>0</v>
      </c>
      <c r="H40" s="98">
        <v>32</v>
      </c>
      <c r="I40" s="96">
        <f t="shared" si="241"/>
        <v>5</v>
      </c>
      <c r="J40" s="96">
        <f>ROUND(J$57*$E40,0)</f>
        <v>5</v>
      </c>
      <c r="K40" s="96">
        <f t="shared" si="269"/>
        <v>5</v>
      </c>
      <c r="L40" s="96">
        <f t="shared" si="269"/>
        <v>5</v>
      </c>
      <c r="M40" s="96">
        <f t="shared" si="269"/>
        <v>4</v>
      </c>
      <c r="N40" s="96">
        <f t="shared" si="269"/>
        <v>4</v>
      </c>
      <c r="O40" s="96">
        <f t="shared" si="269"/>
        <v>4</v>
      </c>
      <c r="P40" s="96">
        <f t="shared" si="269"/>
        <v>4</v>
      </c>
      <c r="Q40" s="96">
        <f t="shared" si="269"/>
        <v>4</v>
      </c>
      <c r="R40" s="96">
        <f t="shared" si="269"/>
        <v>4</v>
      </c>
      <c r="S40" s="96">
        <f t="shared" si="269"/>
        <v>4</v>
      </c>
      <c r="T40" s="96">
        <f t="shared" ref="T40:Y40" si="294">ROUND(T$57*$E40,0)</f>
        <v>4</v>
      </c>
      <c r="U40" s="96">
        <f t="shared" si="294"/>
        <v>4</v>
      </c>
      <c r="V40" s="96">
        <f t="shared" si="294"/>
        <v>4</v>
      </c>
      <c r="W40" s="96">
        <f t="shared" si="294"/>
        <v>3</v>
      </c>
      <c r="X40" s="96">
        <f t="shared" si="294"/>
        <v>3</v>
      </c>
      <c r="Y40" s="96">
        <f t="shared" si="294"/>
        <v>3</v>
      </c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>
        <f t="shared" si="259"/>
        <v>4</v>
      </c>
      <c r="AY40" s="96">
        <f>ROUND(AY$57*$E40,0)</f>
        <v>4</v>
      </c>
      <c r="AZ40" s="96">
        <f t="shared" si="259"/>
        <v>4</v>
      </c>
      <c r="BA40" s="96">
        <f t="shared" si="259"/>
        <v>4</v>
      </c>
      <c r="BB40" s="96">
        <f t="shared" si="259"/>
        <v>4</v>
      </c>
      <c r="BC40" s="96">
        <f t="shared" si="259"/>
        <v>4</v>
      </c>
      <c r="BD40" s="96">
        <f t="shared" si="259"/>
        <v>4</v>
      </c>
      <c r="BE40" s="96">
        <f t="shared" si="259"/>
        <v>4</v>
      </c>
      <c r="BF40" s="96">
        <f t="shared" si="259"/>
        <v>4</v>
      </c>
      <c r="BG40" s="96">
        <f t="shared" si="259"/>
        <v>4</v>
      </c>
      <c r="BH40" s="96">
        <f t="shared" si="259"/>
        <v>3</v>
      </c>
      <c r="BI40" s="96">
        <f t="shared" si="259"/>
        <v>3</v>
      </c>
      <c r="BJ40" s="96">
        <f t="shared" si="259"/>
        <v>3</v>
      </c>
      <c r="BK40" s="96">
        <f t="shared" si="259"/>
        <v>3</v>
      </c>
      <c r="BL40" s="96">
        <f t="shared" si="259"/>
        <v>3</v>
      </c>
      <c r="BM40" s="96">
        <f t="shared" si="259"/>
        <v>3</v>
      </c>
      <c r="BN40" s="96">
        <f t="shared" si="292"/>
        <v>3</v>
      </c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6"/>
      <c r="CA40" s="96"/>
      <c r="CB40" s="96"/>
      <c r="CC40" s="96"/>
      <c r="CD40" s="96"/>
      <c r="CE40" s="96"/>
      <c r="CF40" s="96"/>
      <c r="CG40" s="96"/>
      <c r="CH40" s="96"/>
      <c r="CI40" s="96"/>
      <c r="CJ40" s="96"/>
      <c r="CK40" s="96"/>
      <c r="CL40" s="96"/>
      <c r="CM40" s="96">
        <f t="shared" si="266"/>
        <v>3</v>
      </c>
      <c r="CN40" s="96">
        <f>ROUND(CN$57*$E40,0)</f>
        <v>3</v>
      </c>
      <c r="CO40" s="96">
        <f t="shared" si="266"/>
        <v>3</v>
      </c>
      <c r="CP40" s="96">
        <f t="shared" si="266"/>
        <v>3</v>
      </c>
      <c r="CQ40" s="96">
        <f t="shared" si="266"/>
        <v>3</v>
      </c>
      <c r="CR40" s="96">
        <f t="shared" si="266"/>
        <v>3</v>
      </c>
      <c r="CS40" s="96">
        <f t="shared" si="266"/>
        <v>3</v>
      </c>
      <c r="CT40" s="96">
        <f t="shared" si="266"/>
        <v>3</v>
      </c>
      <c r="CU40" s="96">
        <f t="shared" si="266"/>
        <v>3</v>
      </c>
      <c r="CV40" s="96">
        <f t="shared" si="266"/>
        <v>3</v>
      </c>
      <c r="CW40" s="96">
        <f t="shared" si="266"/>
        <v>3</v>
      </c>
      <c r="CX40" s="96">
        <f t="shared" si="266"/>
        <v>3</v>
      </c>
      <c r="CY40" s="96">
        <f t="shared" si="266"/>
        <v>3</v>
      </c>
      <c r="CZ40" s="96">
        <f t="shared" si="266"/>
        <v>3</v>
      </c>
      <c r="DA40" s="96">
        <f t="shared" si="266"/>
        <v>2</v>
      </c>
      <c r="DB40" s="96">
        <f t="shared" si="266"/>
        <v>2</v>
      </c>
      <c r="DC40" s="96">
        <f t="shared" si="267"/>
        <v>2</v>
      </c>
      <c r="DD40" s="96"/>
      <c r="DE40" s="96"/>
      <c r="DF40" s="96"/>
      <c r="DG40" s="96"/>
      <c r="DH40" s="96"/>
      <c r="DI40" s="96"/>
      <c r="DJ40" s="96"/>
      <c r="DK40" s="96"/>
      <c r="DL40" s="96"/>
      <c r="DM40" s="96"/>
      <c r="DN40" s="96"/>
      <c r="DO40" s="96"/>
      <c r="DP40" s="96"/>
      <c r="DQ40" s="96"/>
      <c r="DR40" s="96"/>
      <c r="DS40" s="96"/>
      <c r="DT40" s="96"/>
      <c r="DU40" s="96"/>
      <c r="DV40" s="96"/>
      <c r="DW40" s="96"/>
      <c r="DX40" s="96"/>
      <c r="DY40" s="96"/>
      <c r="DZ40" s="96"/>
      <c r="EA40" s="96"/>
      <c r="EB40" s="96">
        <f t="shared" ref="EB40:ER40" si="295">ROUND(EB$57*$E40,0)</f>
        <v>2</v>
      </c>
      <c r="EC40" s="96">
        <f t="shared" si="295"/>
        <v>2</v>
      </c>
      <c r="ED40" s="96">
        <f t="shared" si="295"/>
        <v>1</v>
      </c>
      <c r="EE40" s="96">
        <f t="shared" si="295"/>
        <v>1</v>
      </c>
      <c r="EF40" s="96">
        <f t="shared" si="295"/>
        <v>1</v>
      </c>
      <c r="EG40" s="96">
        <f t="shared" si="295"/>
        <v>1</v>
      </c>
      <c r="EH40" s="96">
        <f t="shared" si="295"/>
        <v>1</v>
      </c>
      <c r="EI40" s="96">
        <f t="shared" si="295"/>
        <v>1</v>
      </c>
      <c r="EJ40" s="96">
        <f t="shared" si="295"/>
        <v>1</v>
      </c>
      <c r="EK40" s="96">
        <f t="shared" si="295"/>
        <v>1</v>
      </c>
      <c r="EL40" s="96">
        <f t="shared" si="295"/>
        <v>1</v>
      </c>
      <c r="EM40" s="96">
        <f t="shared" si="295"/>
        <v>1</v>
      </c>
      <c r="EN40" s="96">
        <f t="shared" si="295"/>
        <v>1</v>
      </c>
      <c r="EO40" s="96">
        <f t="shared" si="295"/>
        <v>1</v>
      </c>
      <c r="EP40" s="96">
        <f t="shared" si="295"/>
        <v>1</v>
      </c>
      <c r="EQ40" s="96">
        <f t="shared" si="295"/>
        <v>1</v>
      </c>
      <c r="ER40" s="96">
        <f t="shared" si="295"/>
        <v>1</v>
      </c>
      <c r="ES40" s="96"/>
      <c r="ET40" s="96"/>
      <c r="EU40" s="96"/>
      <c r="EV40" s="96"/>
      <c r="EW40" s="96"/>
      <c r="EX40" s="96"/>
      <c r="EY40" s="96"/>
      <c r="EZ40" s="96"/>
      <c r="FA40" s="96"/>
      <c r="FB40" s="96"/>
      <c r="FC40" s="96"/>
      <c r="FD40" s="96"/>
      <c r="FE40" s="96"/>
      <c r="FF40" s="96"/>
      <c r="FG40" s="96"/>
      <c r="FH40" s="96"/>
      <c r="FI40" s="96"/>
      <c r="FJ40" s="96"/>
      <c r="FK40" s="96"/>
      <c r="FL40" s="96"/>
      <c r="FM40" s="96"/>
      <c r="FN40" s="96"/>
      <c r="FO40" s="96"/>
      <c r="FP40" s="96"/>
      <c r="FQ40" s="96">
        <f t="shared" si="272"/>
        <v>1</v>
      </c>
      <c r="FR40" s="96">
        <f t="shared" si="290"/>
        <v>1</v>
      </c>
      <c r="FS40" s="96">
        <f t="shared" si="290"/>
        <v>1</v>
      </c>
      <c r="FT40" s="96">
        <f t="shared" si="290"/>
        <v>1</v>
      </c>
      <c r="FU40" s="96">
        <f t="shared" si="290"/>
        <v>1</v>
      </c>
      <c r="FV40" s="96">
        <f t="shared" si="290"/>
        <v>1</v>
      </c>
      <c r="FW40" s="96">
        <f t="shared" si="290"/>
        <v>1</v>
      </c>
      <c r="FX40" s="96">
        <f t="shared" si="290"/>
        <v>1</v>
      </c>
      <c r="FY40" s="96">
        <f t="shared" si="290"/>
        <v>1</v>
      </c>
      <c r="FZ40" s="96">
        <f t="shared" si="290"/>
        <v>1</v>
      </c>
      <c r="GA40" s="96">
        <f t="shared" si="290"/>
        <v>1</v>
      </c>
      <c r="GB40" s="96">
        <f t="shared" si="290"/>
        <v>1</v>
      </c>
      <c r="GC40" s="96">
        <f t="shared" si="290"/>
        <v>1</v>
      </c>
      <c r="GD40" s="96">
        <f t="shared" si="290"/>
        <v>1</v>
      </c>
      <c r="GE40" s="96">
        <f t="shared" si="290"/>
        <v>1</v>
      </c>
      <c r="GF40" s="96">
        <f t="shared" si="290"/>
        <v>1</v>
      </c>
      <c r="GG40" s="96">
        <f t="shared" si="290"/>
        <v>1</v>
      </c>
      <c r="GH40" s="96"/>
      <c r="GI40" s="96"/>
      <c r="GJ40" s="96"/>
      <c r="GK40" s="96"/>
      <c r="GL40" s="96"/>
      <c r="GM40" s="96"/>
      <c r="GN40" s="96"/>
      <c r="GO40" s="96"/>
      <c r="GP40" s="96"/>
      <c r="GQ40" s="96"/>
      <c r="GR40" s="96"/>
      <c r="GS40" s="96"/>
      <c r="GT40" s="96"/>
      <c r="GU40" s="96"/>
      <c r="GV40" s="96"/>
      <c r="GW40" s="96"/>
      <c r="GX40" s="96"/>
      <c r="GY40" s="96"/>
      <c r="GZ40" s="96"/>
      <c r="HA40" s="96"/>
      <c r="HB40" s="96"/>
      <c r="HC40" s="96"/>
      <c r="HD40" s="96"/>
      <c r="HE40" s="96"/>
    </row>
    <row r="41" spans="4:213" x14ac:dyDescent="0.25">
      <c r="D41" s="91">
        <v>33</v>
      </c>
      <c r="E41" s="93"/>
      <c r="F41" s="97"/>
      <c r="H41" s="98">
        <v>33</v>
      </c>
      <c r="I41" s="96">
        <v>1</v>
      </c>
      <c r="J41" s="96">
        <v>1</v>
      </c>
      <c r="K41" s="96">
        <v>1</v>
      </c>
      <c r="L41" s="96">
        <v>1</v>
      </c>
      <c r="M41" s="96">
        <v>1</v>
      </c>
      <c r="N41" s="96">
        <v>1</v>
      </c>
      <c r="O41" s="96">
        <v>1</v>
      </c>
      <c r="P41" s="96">
        <v>1</v>
      </c>
      <c r="Q41" s="96">
        <v>1</v>
      </c>
      <c r="R41" s="96">
        <v>1</v>
      </c>
      <c r="S41" s="96">
        <v>1</v>
      </c>
      <c r="T41" s="96">
        <v>1</v>
      </c>
      <c r="U41" s="96">
        <v>1</v>
      </c>
      <c r="V41" s="96">
        <v>1</v>
      </c>
      <c r="W41" s="96">
        <v>1</v>
      </c>
      <c r="X41" s="96">
        <v>1</v>
      </c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>
        <v>1</v>
      </c>
      <c r="AY41" s="96">
        <v>1</v>
      </c>
      <c r="AZ41" s="96">
        <v>1</v>
      </c>
      <c r="BA41" s="96">
        <v>1</v>
      </c>
      <c r="BB41" s="96">
        <v>1</v>
      </c>
      <c r="BC41" s="96">
        <v>1</v>
      </c>
      <c r="BD41" s="96">
        <v>1</v>
      </c>
      <c r="BE41" s="96">
        <v>1</v>
      </c>
      <c r="BF41" s="96">
        <v>1</v>
      </c>
      <c r="BG41" s="96">
        <v>1</v>
      </c>
      <c r="BH41" s="96">
        <v>1</v>
      </c>
      <c r="BI41" s="96">
        <v>1</v>
      </c>
      <c r="BJ41" s="96">
        <v>1</v>
      </c>
      <c r="BK41" s="96">
        <v>1</v>
      </c>
      <c r="BL41" s="96">
        <v>1</v>
      </c>
      <c r="BM41" s="96">
        <v>1</v>
      </c>
      <c r="BN41" s="96"/>
      <c r="BO41" s="96"/>
      <c r="BP41" s="96"/>
      <c r="BQ41" s="96"/>
      <c r="BR41" s="96"/>
      <c r="BS41" s="96"/>
      <c r="BT41" s="96"/>
      <c r="BU41" s="96"/>
      <c r="BV41" s="96"/>
      <c r="BW41" s="96"/>
      <c r="BX41" s="96"/>
      <c r="BY41" s="96"/>
      <c r="BZ41" s="96"/>
      <c r="CA41" s="96"/>
      <c r="CB41" s="96"/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>
        <v>1</v>
      </c>
      <c r="CN41" s="96">
        <v>1</v>
      </c>
      <c r="CO41" s="96">
        <v>1</v>
      </c>
      <c r="CP41" s="96">
        <v>1</v>
      </c>
      <c r="CQ41" s="96">
        <v>1</v>
      </c>
      <c r="CR41" s="96">
        <v>1</v>
      </c>
      <c r="CS41" s="96">
        <v>1</v>
      </c>
      <c r="CT41" s="96">
        <v>1</v>
      </c>
      <c r="CU41" s="96">
        <v>1</v>
      </c>
      <c r="CV41" s="96">
        <v>1</v>
      </c>
      <c r="CW41" s="96">
        <v>1</v>
      </c>
      <c r="CX41" s="96">
        <v>1</v>
      </c>
      <c r="CY41" s="96">
        <v>1</v>
      </c>
      <c r="CZ41" s="96">
        <v>1</v>
      </c>
      <c r="DA41" s="96">
        <v>1</v>
      </c>
      <c r="DB41" s="96">
        <v>1</v>
      </c>
      <c r="DC41" s="96"/>
      <c r="DD41" s="96"/>
      <c r="DE41" s="96"/>
      <c r="DF41" s="96"/>
      <c r="DG41" s="96"/>
      <c r="DH41" s="96"/>
      <c r="DI41" s="96"/>
      <c r="DJ41" s="96"/>
      <c r="DK41" s="96"/>
      <c r="DL41" s="96"/>
      <c r="DM41" s="96"/>
      <c r="DN41" s="96"/>
      <c r="DO41" s="96"/>
      <c r="DP41" s="96"/>
      <c r="DQ41" s="96"/>
      <c r="DR41" s="96"/>
      <c r="DS41" s="96"/>
      <c r="DT41" s="96"/>
      <c r="DU41" s="96"/>
      <c r="DV41" s="96"/>
      <c r="DW41" s="96"/>
      <c r="DX41" s="96"/>
      <c r="DY41" s="96"/>
      <c r="DZ41" s="96"/>
      <c r="EA41" s="96"/>
      <c r="EB41" s="96">
        <v>1</v>
      </c>
      <c r="EC41" s="96">
        <v>1</v>
      </c>
      <c r="ED41" s="96">
        <v>1</v>
      </c>
      <c r="EE41" s="96">
        <v>1</v>
      </c>
      <c r="EF41" s="96">
        <v>1</v>
      </c>
      <c r="EG41" s="96">
        <v>1</v>
      </c>
      <c r="EH41" s="96">
        <v>1</v>
      </c>
      <c r="EI41" s="96">
        <v>1</v>
      </c>
      <c r="EJ41" s="96">
        <v>1</v>
      </c>
      <c r="EK41" s="96">
        <v>1</v>
      </c>
      <c r="EL41" s="96">
        <v>1</v>
      </c>
      <c r="EM41" s="96">
        <v>1</v>
      </c>
      <c r="EN41" s="96">
        <v>1</v>
      </c>
      <c r="EO41" s="96">
        <v>1</v>
      </c>
      <c r="EP41" s="96">
        <v>1</v>
      </c>
      <c r="EQ41" s="96">
        <v>1</v>
      </c>
      <c r="ER41" s="96"/>
      <c r="ES41" s="96"/>
      <c r="ET41" s="96"/>
      <c r="EU41" s="96"/>
      <c r="EV41" s="96"/>
      <c r="EW41" s="96"/>
      <c r="EX41" s="96"/>
      <c r="EY41" s="96"/>
      <c r="EZ41" s="96"/>
      <c r="FA41" s="96"/>
      <c r="FB41" s="96"/>
      <c r="FC41" s="96"/>
      <c r="FD41" s="96"/>
      <c r="FE41" s="96"/>
      <c r="FF41" s="96"/>
      <c r="FG41" s="96"/>
      <c r="FH41" s="96"/>
      <c r="FI41" s="96"/>
      <c r="FJ41" s="96"/>
      <c r="FK41" s="96"/>
      <c r="FL41" s="96"/>
      <c r="FM41" s="96"/>
      <c r="FN41" s="96"/>
      <c r="FO41" s="96"/>
      <c r="FP41" s="96"/>
      <c r="FQ41" s="96"/>
      <c r="FR41" s="96"/>
      <c r="FS41" s="96"/>
      <c r="FT41" s="96"/>
      <c r="FU41" s="96"/>
      <c r="FV41" s="96"/>
      <c r="FW41" s="96"/>
      <c r="FX41" s="96"/>
      <c r="FY41" s="96"/>
      <c r="FZ41" s="96"/>
      <c r="GA41" s="96"/>
      <c r="GB41" s="96"/>
      <c r="GC41" s="96"/>
      <c r="GD41" s="96"/>
      <c r="GE41" s="96"/>
      <c r="GF41" s="96"/>
      <c r="GG41" s="96"/>
      <c r="GH41" s="96"/>
      <c r="GI41" s="96"/>
      <c r="GJ41" s="96"/>
      <c r="GK41" s="96"/>
      <c r="GL41" s="96"/>
      <c r="GM41" s="96"/>
      <c r="GN41" s="96"/>
      <c r="GO41" s="96"/>
      <c r="GP41" s="96"/>
      <c r="GQ41" s="96"/>
      <c r="GR41" s="96"/>
      <c r="GS41" s="96"/>
      <c r="GT41" s="96"/>
      <c r="GU41" s="96"/>
      <c r="GV41" s="96"/>
      <c r="GW41" s="96"/>
      <c r="GX41" s="96"/>
      <c r="GY41" s="96"/>
      <c r="GZ41" s="96"/>
      <c r="HA41" s="96"/>
      <c r="HB41" s="96"/>
      <c r="HC41" s="96"/>
      <c r="HD41" s="96"/>
      <c r="HE41" s="96"/>
    </row>
    <row r="42" spans="4:213" x14ac:dyDescent="0.25">
      <c r="D42" s="91">
        <v>34</v>
      </c>
      <c r="E42" s="93"/>
      <c r="F42" s="97"/>
      <c r="H42" s="98">
        <v>34</v>
      </c>
      <c r="I42" s="96">
        <v>1</v>
      </c>
      <c r="J42" s="96">
        <v>1</v>
      </c>
      <c r="K42" s="96">
        <v>1</v>
      </c>
      <c r="L42" s="96">
        <v>1</v>
      </c>
      <c r="M42" s="96">
        <v>1</v>
      </c>
      <c r="N42" s="96">
        <v>1</v>
      </c>
      <c r="O42" s="96">
        <v>1</v>
      </c>
      <c r="P42" s="96">
        <v>1</v>
      </c>
      <c r="Q42" s="96">
        <v>1</v>
      </c>
      <c r="R42" s="96">
        <v>1</v>
      </c>
      <c r="S42" s="96">
        <v>1</v>
      </c>
      <c r="T42" s="96">
        <v>1</v>
      </c>
      <c r="U42" s="96">
        <v>1</v>
      </c>
      <c r="V42" s="96">
        <v>1</v>
      </c>
      <c r="W42" s="96">
        <v>1</v>
      </c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>
        <v>1</v>
      </c>
      <c r="AY42" s="96">
        <v>1</v>
      </c>
      <c r="AZ42" s="96">
        <v>1</v>
      </c>
      <c r="BA42" s="96">
        <v>1</v>
      </c>
      <c r="BB42" s="96">
        <v>1</v>
      </c>
      <c r="BC42" s="96">
        <v>1</v>
      </c>
      <c r="BD42" s="96">
        <v>1</v>
      </c>
      <c r="BE42" s="96">
        <v>1</v>
      </c>
      <c r="BF42" s="96">
        <v>1</v>
      </c>
      <c r="BG42" s="96">
        <v>1</v>
      </c>
      <c r="BH42" s="96">
        <v>1</v>
      </c>
      <c r="BI42" s="96">
        <v>1</v>
      </c>
      <c r="BJ42" s="96">
        <v>1</v>
      </c>
      <c r="BK42" s="96">
        <v>1</v>
      </c>
      <c r="BL42" s="96">
        <v>1</v>
      </c>
      <c r="BM42" s="96"/>
      <c r="BN42" s="96"/>
      <c r="BO42" s="96"/>
      <c r="BP42" s="96"/>
      <c r="BQ42" s="96"/>
      <c r="BR42" s="96"/>
      <c r="BS42" s="96"/>
      <c r="BT42" s="96"/>
      <c r="BU42" s="96"/>
      <c r="BV42" s="96"/>
      <c r="BW42" s="96"/>
      <c r="BX42" s="96"/>
      <c r="BY42" s="96"/>
      <c r="BZ42" s="96"/>
      <c r="CA42" s="96"/>
      <c r="CB42" s="96"/>
      <c r="CC42" s="96"/>
      <c r="CD42" s="96"/>
      <c r="CE42" s="96"/>
      <c r="CF42" s="96"/>
      <c r="CG42" s="96"/>
      <c r="CH42" s="96"/>
      <c r="CI42" s="96"/>
      <c r="CJ42" s="96"/>
      <c r="CK42" s="96"/>
      <c r="CL42" s="96"/>
      <c r="CM42" s="96">
        <v>1</v>
      </c>
      <c r="CN42" s="96">
        <v>1</v>
      </c>
      <c r="CO42" s="96">
        <v>1</v>
      </c>
      <c r="CP42" s="96">
        <v>1</v>
      </c>
      <c r="CQ42" s="96">
        <v>1</v>
      </c>
      <c r="CR42" s="96">
        <v>1</v>
      </c>
      <c r="CS42" s="96">
        <v>1</v>
      </c>
      <c r="CT42" s="96">
        <v>1</v>
      </c>
      <c r="CU42" s="96">
        <v>1</v>
      </c>
      <c r="CV42" s="96">
        <v>1</v>
      </c>
      <c r="CW42" s="96">
        <v>1</v>
      </c>
      <c r="CX42" s="96">
        <v>1</v>
      </c>
      <c r="CY42" s="96">
        <v>1</v>
      </c>
      <c r="CZ42" s="96">
        <v>1</v>
      </c>
      <c r="DA42" s="96">
        <v>1</v>
      </c>
      <c r="DB42" s="96"/>
      <c r="DC42" s="96"/>
      <c r="DD42" s="96"/>
      <c r="DE42" s="96"/>
      <c r="DF42" s="96"/>
      <c r="DG42" s="96"/>
      <c r="DH42" s="96"/>
      <c r="DI42" s="96"/>
      <c r="DJ42" s="96"/>
      <c r="DK42" s="96"/>
      <c r="DL42" s="96"/>
      <c r="DM42" s="96"/>
      <c r="DN42" s="96"/>
      <c r="DO42" s="96"/>
      <c r="DP42" s="96"/>
      <c r="DQ42" s="96"/>
      <c r="DR42" s="96"/>
      <c r="DS42" s="96"/>
      <c r="DT42" s="96"/>
      <c r="DU42" s="96"/>
      <c r="DV42" s="96"/>
      <c r="DW42" s="96"/>
      <c r="DX42" s="96"/>
      <c r="DY42" s="96"/>
      <c r="DZ42" s="96"/>
      <c r="EA42" s="96"/>
      <c r="EB42" s="96">
        <v>1</v>
      </c>
      <c r="EC42" s="96">
        <v>1</v>
      </c>
      <c r="ED42" s="96">
        <v>1</v>
      </c>
      <c r="EE42" s="96">
        <v>1</v>
      </c>
      <c r="EF42" s="96">
        <v>1</v>
      </c>
      <c r="EG42" s="96">
        <v>1</v>
      </c>
      <c r="EH42" s="96">
        <v>1</v>
      </c>
      <c r="EI42" s="96">
        <v>1</v>
      </c>
      <c r="EJ42" s="96">
        <v>1</v>
      </c>
      <c r="EK42" s="96">
        <v>1</v>
      </c>
      <c r="EL42" s="96">
        <v>1</v>
      </c>
      <c r="EM42" s="96">
        <v>1</v>
      </c>
      <c r="EN42" s="96">
        <v>1</v>
      </c>
      <c r="EO42" s="96">
        <v>1</v>
      </c>
      <c r="EP42" s="96">
        <v>1</v>
      </c>
      <c r="EQ42" s="96"/>
      <c r="ER42" s="96"/>
      <c r="ES42" s="96"/>
      <c r="ET42" s="96"/>
      <c r="EU42" s="96"/>
      <c r="EV42" s="96"/>
      <c r="EW42" s="96"/>
      <c r="EX42" s="96"/>
      <c r="EY42" s="96"/>
      <c r="EZ42" s="96"/>
      <c r="FA42" s="96"/>
      <c r="FB42" s="96"/>
      <c r="FC42" s="96"/>
      <c r="FD42" s="96"/>
      <c r="FE42" s="96"/>
      <c r="FF42" s="96"/>
      <c r="FG42" s="96"/>
      <c r="FH42" s="96"/>
      <c r="FI42" s="96"/>
      <c r="FJ42" s="96"/>
      <c r="FK42" s="96"/>
      <c r="FL42" s="96"/>
      <c r="FM42" s="96"/>
      <c r="FN42" s="96"/>
      <c r="FO42" s="96"/>
      <c r="FP42" s="96"/>
      <c r="FQ42" s="96"/>
      <c r="FR42" s="96"/>
      <c r="FS42" s="96"/>
      <c r="FT42" s="96"/>
      <c r="FU42" s="96"/>
      <c r="FV42" s="96"/>
      <c r="FW42" s="96"/>
      <c r="FX42" s="96"/>
      <c r="FY42" s="96"/>
      <c r="FZ42" s="96"/>
      <c r="GA42" s="96"/>
      <c r="GB42" s="96"/>
      <c r="GC42" s="96"/>
      <c r="GD42" s="96"/>
      <c r="GE42" s="96"/>
      <c r="GF42" s="96"/>
      <c r="GG42" s="96"/>
      <c r="GH42" s="96"/>
      <c r="GI42" s="96"/>
      <c r="GJ42" s="96"/>
      <c r="GK42" s="96"/>
      <c r="GL42" s="96"/>
      <c r="GM42" s="96"/>
      <c r="GN42" s="96"/>
      <c r="GO42" s="96"/>
      <c r="GP42" s="96"/>
      <c r="GQ42" s="96"/>
      <c r="GR42" s="96"/>
      <c r="GS42" s="96"/>
      <c r="GT42" s="96"/>
      <c r="GU42" s="96"/>
      <c r="GV42" s="96"/>
      <c r="GW42" s="96"/>
      <c r="GX42" s="96"/>
      <c r="GY42" s="96"/>
      <c r="GZ42" s="96"/>
      <c r="HA42" s="96"/>
      <c r="HB42" s="96"/>
      <c r="HC42" s="96"/>
      <c r="HD42" s="96"/>
      <c r="HE42" s="96"/>
    </row>
    <row r="43" spans="4:213" x14ac:dyDescent="0.25">
      <c r="D43" s="91">
        <v>35</v>
      </c>
      <c r="E43" s="93"/>
      <c r="F43" s="97"/>
      <c r="H43" s="98">
        <v>35</v>
      </c>
      <c r="I43" s="96">
        <v>1</v>
      </c>
      <c r="J43" s="96">
        <v>1</v>
      </c>
      <c r="K43" s="96">
        <v>1</v>
      </c>
      <c r="L43" s="96">
        <v>1</v>
      </c>
      <c r="M43" s="96">
        <v>1</v>
      </c>
      <c r="N43" s="96">
        <v>1</v>
      </c>
      <c r="O43" s="96">
        <v>1</v>
      </c>
      <c r="P43" s="96">
        <v>1</v>
      </c>
      <c r="Q43" s="96">
        <v>1</v>
      </c>
      <c r="R43" s="96">
        <v>1</v>
      </c>
      <c r="S43" s="96">
        <v>1</v>
      </c>
      <c r="T43" s="96">
        <v>1</v>
      </c>
      <c r="U43" s="96">
        <v>1</v>
      </c>
      <c r="V43" s="96">
        <v>1</v>
      </c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>
        <v>1</v>
      </c>
      <c r="AY43" s="96">
        <v>1</v>
      </c>
      <c r="AZ43" s="96">
        <v>1</v>
      </c>
      <c r="BA43" s="96">
        <v>1</v>
      </c>
      <c r="BB43" s="96">
        <v>1</v>
      </c>
      <c r="BC43" s="96">
        <v>1</v>
      </c>
      <c r="BD43" s="96">
        <v>1</v>
      </c>
      <c r="BE43" s="96">
        <v>1</v>
      </c>
      <c r="BF43" s="96">
        <v>1</v>
      </c>
      <c r="BG43" s="96">
        <v>1</v>
      </c>
      <c r="BH43" s="96">
        <v>1</v>
      </c>
      <c r="BI43" s="96">
        <v>1</v>
      </c>
      <c r="BJ43" s="96">
        <v>1</v>
      </c>
      <c r="BK43" s="96">
        <v>1</v>
      </c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96"/>
      <c r="BW43" s="96"/>
      <c r="BX43" s="96"/>
      <c r="BY43" s="96"/>
      <c r="BZ43" s="96"/>
      <c r="CA43" s="96"/>
      <c r="CB43" s="96"/>
      <c r="CC43" s="96"/>
      <c r="CD43" s="96"/>
      <c r="CE43" s="96"/>
      <c r="CF43" s="96"/>
      <c r="CG43" s="96"/>
      <c r="CH43" s="96"/>
      <c r="CI43" s="96"/>
      <c r="CJ43" s="96"/>
      <c r="CK43" s="96"/>
      <c r="CL43" s="96"/>
      <c r="CM43" s="96">
        <v>1</v>
      </c>
      <c r="CN43" s="96">
        <v>1</v>
      </c>
      <c r="CO43" s="96">
        <v>1</v>
      </c>
      <c r="CP43" s="96">
        <v>1</v>
      </c>
      <c r="CQ43" s="96">
        <v>1</v>
      </c>
      <c r="CR43" s="96">
        <v>1</v>
      </c>
      <c r="CS43" s="96">
        <v>1</v>
      </c>
      <c r="CT43" s="96">
        <v>1</v>
      </c>
      <c r="CU43" s="96">
        <v>1</v>
      </c>
      <c r="CV43" s="96">
        <v>1</v>
      </c>
      <c r="CW43" s="96">
        <v>1</v>
      </c>
      <c r="CX43" s="96">
        <v>1</v>
      </c>
      <c r="CY43" s="96">
        <v>1</v>
      </c>
      <c r="CZ43" s="96">
        <v>1</v>
      </c>
      <c r="DA43" s="96"/>
      <c r="DB43" s="96"/>
      <c r="DC43" s="96"/>
      <c r="DD43" s="96"/>
      <c r="DE43" s="96"/>
      <c r="DF43" s="96"/>
      <c r="DG43" s="96"/>
      <c r="DH43" s="96"/>
      <c r="DI43" s="96"/>
      <c r="DJ43" s="96"/>
      <c r="DK43" s="96"/>
      <c r="DL43" s="96"/>
      <c r="DM43" s="96"/>
      <c r="DN43" s="96"/>
      <c r="DO43" s="96"/>
      <c r="DP43" s="96"/>
      <c r="DQ43" s="96"/>
      <c r="DR43" s="96"/>
      <c r="DS43" s="96"/>
      <c r="DT43" s="96"/>
      <c r="DU43" s="96"/>
      <c r="DV43" s="96"/>
      <c r="DW43" s="96"/>
      <c r="DX43" s="96"/>
      <c r="DY43" s="96"/>
      <c r="DZ43" s="96"/>
      <c r="EA43" s="96"/>
      <c r="EB43" s="96">
        <v>1</v>
      </c>
      <c r="EC43" s="96">
        <v>1</v>
      </c>
      <c r="ED43" s="96">
        <v>1</v>
      </c>
      <c r="EE43" s="96">
        <v>1</v>
      </c>
      <c r="EF43" s="96">
        <v>1</v>
      </c>
      <c r="EG43" s="96">
        <v>1</v>
      </c>
      <c r="EH43" s="96">
        <v>1</v>
      </c>
      <c r="EI43" s="96">
        <v>1</v>
      </c>
      <c r="EJ43" s="96">
        <v>1</v>
      </c>
      <c r="EK43" s="96">
        <v>1</v>
      </c>
      <c r="EL43" s="96">
        <v>1</v>
      </c>
      <c r="EM43" s="96">
        <v>1</v>
      </c>
      <c r="EN43" s="96">
        <v>1</v>
      </c>
      <c r="EO43" s="96">
        <v>1</v>
      </c>
      <c r="EP43" s="96"/>
      <c r="EQ43" s="96"/>
      <c r="ER43" s="96"/>
      <c r="ES43" s="96"/>
      <c r="ET43" s="96"/>
      <c r="EU43" s="96"/>
      <c r="EV43" s="96"/>
      <c r="EW43" s="96"/>
      <c r="EX43" s="96"/>
      <c r="EY43" s="96"/>
      <c r="EZ43" s="96"/>
      <c r="FA43" s="96"/>
      <c r="FB43" s="96"/>
      <c r="FC43" s="96"/>
      <c r="FD43" s="96"/>
      <c r="FE43" s="96"/>
      <c r="FF43" s="96"/>
      <c r="FG43" s="96"/>
      <c r="FH43" s="96"/>
      <c r="FI43" s="96"/>
      <c r="FJ43" s="96"/>
      <c r="FK43" s="96"/>
      <c r="FL43" s="96"/>
      <c r="FM43" s="96"/>
      <c r="FN43" s="96"/>
      <c r="FO43" s="96"/>
      <c r="FP43" s="96"/>
      <c r="FQ43" s="96"/>
      <c r="FR43" s="96"/>
      <c r="FS43" s="96"/>
      <c r="FT43" s="96"/>
      <c r="FU43" s="96"/>
      <c r="FV43" s="96"/>
      <c r="FW43" s="96"/>
      <c r="FX43" s="96"/>
      <c r="FY43" s="96"/>
      <c r="FZ43" s="96"/>
      <c r="GA43" s="96"/>
      <c r="GB43" s="96"/>
      <c r="GC43" s="96"/>
      <c r="GD43" s="96"/>
      <c r="GE43" s="96"/>
      <c r="GF43" s="96"/>
      <c r="GG43" s="96"/>
      <c r="GH43" s="96"/>
      <c r="GI43" s="96"/>
      <c r="GJ43" s="96"/>
      <c r="GK43" s="96"/>
      <c r="GL43" s="96"/>
      <c r="GM43" s="96"/>
      <c r="GN43" s="96"/>
      <c r="GO43" s="96"/>
      <c r="GP43" s="96"/>
      <c r="GQ43" s="96"/>
      <c r="GR43" s="96"/>
      <c r="GS43" s="96"/>
      <c r="GT43" s="96"/>
      <c r="GU43" s="96"/>
      <c r="GV43" s="96"/>
      <c r="GW43" s="96"/>
      <c r="GX43" s="96"/>
      <c r="GY43" s="96"/>
      <c r="GZ43" s="96"/>
      <c r="HA43" s="96"/>
      <c r="HB43" s="96"/>
      <c r="HC43" s="96"/>
      <c r="HD43" s="96"/>
      <c r="HE43" s="96"/>
    </row>
    <row r="44" spans="4:213" x14ac:dyDescent="0.25">
      <c r="D44" s="91">
        <v>36</v>
      </c>
      <c r="E44" s="93"/>
      <c r="F44" s="97"/>
      <c r="H44" s="98">
        <v>36</v>
      </c>
      <c r="I44" s="96">
        <v>1</v>
      </c>
      <c r="J44" s="96">
        <v>1</v>
      </c>
      <c r="K44" s="96">
        <v>1</v>
      </c>
      <c r="L44" s="96">
        <v>1</v>
      </c>
      <c r="M44" s="96">
        <v>1</v>
      </c>
      <c r="N44" s="96">
        <v>1</v>
      </c>
      <c r="O44" s="96">
        <v>1</v>
      </c>
      <c r="P44" s="96">
        <v>1</v>
      </c>
      <c r="Q44" s="96">
        <v>1</v>
      </c>
      <c r="R44" s="96">
        <v>1</v>
      </c>
      <c r="S44" s="96">
        <v>1</v>
      </c>
      <c r="T44" s="96">
        <v>1</v>
      </c>
      <c r="U44" s="96">
        <v>1</v>
      </c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>
        <v>1</v>
      </c>
      <c r="AY44" s="96">
        <v>1</v>
      </c>
      <c r="AZ44" s="96">
        <v>1</v>
      </c>
      <c r="BA44" s="96">
        <v>1</v>
      </c>
      <c r="BB44" s="96">
        <v>1</v>
      </c>
      <c r="BC44" s="96">
        <v>1</v>
      </c>
      <c r="BD44" s="96">
        <v>1</v>
      </c>
      <c r="BE44" s="96">
        <v>1</v>
      </c>
      <c r="BF44" s="96">
        <v>1</v>
      </c>
      <c r="BG44" s="96">
        <v>1</v>
      </c>
      <c r="BH44" s="96">
        <v>1</v>
      </c>
      <c r="BI44" s="96">
        <v>1</v>
      </c>
      <c r="BJ44" s="96">
        <v>1</v>
      </c>
      <c r="BK44" s="96"/>
      <c r="BL44" s="96"/>
      <c r="BM44" s="96"/>
      <c r="BN44" s="96"/>
      <c r="BO44" s="96"/>
      <c r="BP44" s="96"/>
      <c r="BQ44" s="96"/>
      <c r="BR44" s="96"/>
      <c r="BS44" s="96"/>
      <c r="BT44" s="96"/>
      <c r="BU44" s="96"/>
      <c r="BV44" s="96"/>
      <c r="BW44" s="96"/>
      <c r="BX44" s="96"/>
      <c r="BY44" s="96"/>
      <c r="BZ44" s="96"/>
      <c r="CA44" s="96"/>
      <c r="CB44" s="96"/>
      <c r="CC44" s="96"/>
      <c r="CD44" s="96"/>
      <c r="CE44" s="96"/>
      <c r="CF44" s="96"/>
      <c r="CG44" s="96"/>
      <c r="CH44" s="96"/>
      <c r="CI44" s="96"/>
      <c r="CJ44" s="96"/>
      <c r="CK44" s="96"/>
      <c r="CL44" s="96"/>
      <c r="CM44" s="96">
        <v>1</v>
      </c>
      <c r="CN44" s="96">
        <v>1</v>
      </c>
      <c r="CO44" s="96">
        <v>1</v>
      </c>
      <c r="CP44" s="96">
        <v>1</v>
      </c>
      <c r="CQ44" s="96">
        <v>1</v>
      </c>
      <c r="CR44" s="96">
        <v>1</v>
      </c>
      <c r="CS44" s="96">
        <v>1</v>
      </c>
      <c r="CT44" s="96">
        <v>1</v>
      </c>
      <c r="CU44" s="96">
        <v>1</v>
      </c>
      <c r="CV44" s="96">
        <v>1</v>
      </c>
      <c r="CW44" s="96">
        <v>1</v>
      </c>
      <c r="CX44" s="96">
        <v>1</v>
      </c>
      <c r="CY44" s="96">
        <v>1</v>
      </c>
      <c r="CZ44" s="96"/>
      <c r="DA44" s="96"/>
      <c r="DB44" s="96"/>
      <c r="DC44" s="96"/>
      <c r="DD44" s="96"/>
      <c r="DE44" s="96"/>
      <c r="DF44" s="96"/>
      <c r="DG44" s="96"/>
      <c r="DH44" s="96"/>
      <c r="DI44" s="96"/>
      <c r="DJ44" s="96"/>
      <c r="DK44" s="96"/>
      <c r="DL44" s="96"/>
      <c r="DM44" s="96"/>
      <c r="DN44" s="96"/>
      <c r="DO44" s="96"/>
      <c r="DP44" s="96"/>
      <c r="DQ44" s="96"/>
      <c r="DR44" s="96"/>
      <c r="DS44" s="96"/>
      <c r="DT44" s="96"/>
      <c r="DU44" s="96"/>
      <c r="DV44" s="96"/>
      <c r="DW44" s="96"/>
      <c r="DX44" s="96"/>
      <c r="DY44" s="96"/>
      <c r="DZ44" s="96"/>
      <c r="EA44" s="96"/>
      <c r="EB44" s="96">
        <v>1</v>
      </c>
      <c r="EC44" s="96">
        <v>1</v>
      </c>
      <c r="ED44" s="96">
        <v>1</v>
      </c>
      <c r="EE44" s="96">
        <v>1</v>
      </c>
      <c r="EF44" s="96">
        <v>1</v>
      </c>
      <c r="EG44" s="96">
        <v>1</v>
      </c>
      <c r="EH44" s="96">
        <v>1</v>
      </c>
      <c r="EI44" s="96">
        <v>1</v>
      </c>
      <c r="EJ44" s="96">
        <v>1</v>
      </c>
      <c r="EK44" s="96">
        <v>1</v>
      </c>
      <c r="EL44" s="96">
        <v>1</v>
      </c>
      <c r="EM44" s="96">
        <v>1</v>
      </c>
      <c r="EN44" s="96">
        <v>1</v>
      </c>
      <c r="EO44" s="96"/>
      <c r="EP44" s="96"/>
      <c r="EQ44" s="96"/>
      <c r="ER44" s="96"/>
      <c r="ES44" s="96"/>
      <c r="ET44" s="96"/>
      <c r="EU44" s="96"/>
      <c r="EV44" s="96"/>
      <c r="EW44" s="96"/>
      <c r="EX44" s="96"/>
      <c r="EY44" s="96"/>
      <c r="EZ44" s="96"/>
      <c r="FA44" s="96"/>
      <c r="FB44" s="96"/>
      <c r="FC44" s="96"/>
      <c r="FD44" s="96"/>
      <c r="FE44" s="96"/>
      <c r="FF44" s="96"/>
      <c r="FG44" s="96"/>
      <c r="FH44" s="96"/>
      <c r="FI44" s="96"/>
      <c r="FJ44" s="96"/>
      <c r="FK44" s="96"/>
      <c r="FL44" s="96"/>
      <c r="FM44" s="96"/>
      <c r="FN44" s="96"/>
      <c r="FO44" s="96"/>
      <c r="FP44" s="96"/>
      <c r="FQ44" s="96"/>
      <c r="FR44" s="96"/>
      <c r="FS44" s="96"/>
      <c r="FT44" s="96"/>
      <c r="FU44" s="96"/>
      <c r="FV44" s="96"/>
      <c r="FW44" s="96"/>
      <c r="FX44" s="96"/>
      <c r="FY44" s="96"/>
      <c r="FZ44" s="96"/>
      <c r="GA44" s="96"/>
      <c r="GB44" s="96"/>
      <c r="GC44" s="96"/>
      <c r="GD44" s="96"/>
      <c r="GE44" s="96"/>
      <c r="GF44" s="96"/>
      <c r="GG44" s="96"/>
      <c r="GH44" s="96"/>
      <c r="GI44" s="96"/>
      <c r="GJ44" s="96"/>
      <c r="GK44" s="96"/>
      <c r="GL44" s="96"/>
      <c r="GM44" s="96"/>
      <c r="GN44" s="96"/>
      <c r="GO44" s="96"/>
      <c r="GP44" s="96"/>
      <c r="GQ44" s="96"/>
      <c r="GR44" s="96"/>
      <c r="GS44" s="96"/>
      <c r="GT44" s="96"/>
      <c r="GU44" s="96"/>
      <c r="GV44" s="96"/>
      <c r="GW44" s="96"/>
      <c r="GX44" s="96"/>
      <c r="GY44" s="96"/>
      <c r="GZ44" s="96"/>
      <c r="HA44" s="96"/>
      <c r="HB44" s="96"/>
      <c r="HC44" s="96"/>
      <c r="HD44" s="96"/>
      <c r="HE44" s="96"/>
    </row>
    <row r="45" spans="4:213" x14ac:dyDescent="0.25">
      <c r="D45" s="91">
        <v>37</v>
      </c>
      <c r="E45" s="93"/>
      <c r="F45" s="97"/>
      <c r="H45" s="98">
        <v>37</v>
      </c>
      <c r="I45" s="96">
        <v>1</v>
      </c>
      <c r="J45" s="96">
        <v>1</v>
      </c>
      <c r="K45" s="96">
        <v>1</v>
      </c>
      <c r="L45" s="96">
        <v>1</v>
      </c>
      <c r="M45" s="96">
        <v>1</v>
      </c>
      <c r="N45" s="96">
        <v>1</v>
      </c>
      <c r="O45" s="96">
        <v>1</v>
      </c>
      <c r="P45" s="96">
        <v>1</v>
      </c>
      <c r="Q45" s="96">
        <v>1</v>
      </c>
      <c r="R45" s="96">
        <v>1</v>
      </c>
      <c r="S45" s="96">
        <v>1</v>
      </c>
      <c r="T45" s="96">
        <v>1</v>
      </c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>
        <v>1</v>
      </c>
      <c r="AY45" s="96">
        <v>1</v>
      </c>
      <c r="AZ45" s="96">
        <v>1</v>
      </c>
      <c r="BA45" s="96">
        <v>1</v>
      </c>
      <c r="BB45" s="96">
        <v>1</v>
      </c>
      <c r="BC45" s="96">
        <v>1</v>
      </c>
      <c r="BD45" s="96">
        <v>1</v>
      </c>
      <c r="BE45" s="96">
        <v>1</v>
      </c>
      <c r="BF45" s="96">
        <v>1</v>
      </c>
      <c r="BG45" s="96">
        <v>1</v>
      </c>
      <c r="BH45" s="96">
        <v>1</v>
      </c>
      <c r="BI45" s="96">
        <v>1</v>
      </c>
      <c r="BJ45" s="96"/>
      <c r="BK45" s="96"/>
      <c r="BL45" s="96"/>
      <c r="BM45" s="96"/>
      <c r="BN45" s="96"/>
      <c r="BO45" s="96"/>
      <c r="BP45" s="96"/>
      <c r="BQ45" s="96"/>
      <c r="BR45" s="96"/>
      <c r="BS45" s="96"/>
      <c r="BT45" s="96"/>
      <c r="BU45" s="96"/>
      <c r="BV45" s="96"/>
      <c r="BW45" s="96"/>
      <c r="BX45" s="96"/>
      <c r="BY45" s="96"/>
      <c r="BZ45" s="96"/>
      <c r="CA45" s="96"/>
      <c r="CB45" s="96"/>
      <c r="CC45" s="96"/>
      <c r="CD45" s="96"/>
      <c r="CE45" s="96"/>
      <c r="CF45" s="96"/>
      <c r="CG45" s="96"/>
      <c r="CH45" s="96"/>
      <c r="CI45" s="96"/>
      <c r="CJ45" s="96"/>
      <c r="CK45" s="96"/>
      <c r="CL45" s="96"/>
      <c r="CM45" s="96">
        <v>1</v>
      </c>
      <c r="CN45" s="96">
        <v>1</v>
      </c>
      <c r="CO45" s="96">
        <v>1</v>
      </c>
      <c r="CP45" s="96">
        <v>1</v>
      </c>
      <c r="CQ45" s="96">
        <v>1</v>
      </c>
      <c r="CR45" s="96">
        <v>1</v>
      </c>
      <c r="CS45" s="96">
        <v>1</v>
      </c>
      <c r="CT45" s="96">
        <v>1</v>
      </c>
      <c r="CU45" s="96">
        <v>1</v>
      </c>
      <c r="CV45" s="96">
        <v>1</v>
      </c>
      <c r="CW45" s="96">
        <v>1</v>
      </c>
      <c r="CX45" s="96">
        <v>1</v>
      </c>
      <c r="CY45" s="96"/>
      <c r="CZ45" s="96"/>
      <c r="DA45" s="96"/>
      <c r="DB45" s="96"/>
      <c r="DC45" s="96"/>
      <c r="DD45" s="96"/>
      <c r="DE45" s="96"/>
      <c r="DF45" s="96"/>
      <c r="DG45" s="96"/>
      <c r="DH45" s="96"/>
      <c r="DI45" s="96"/>
      <c r="DJ45" s="96"/>
      <c r="DK45" s="96"/>
      <c r="DL45" s="96"/>
      <c r="DM45" s="96"/>
      <c r="DN45" s="96"/>
      <c r="DO45" s="96"/>
      <c r="DP45" s="96"/>
      <c r="DQ45" s="96"/>
      <c r="DR45" s="96"/>
      <c r="DS45" s="96"/>
      <c r="DT45" s="96"/>
      <c r="DU45" s="96"/>
      <c r="DV45" s="96"/>
      <c r="DW45" s="96"/>
      <c r="DX45" s="96"/>
      <c r="DY45" s="96"/>
      <c r="DZ45" s="96"/>
      <c r="EA45" s="96"/>
      <c r="EB45" s="96">
        <v>1</v>
      </c>
      <c r="EC45" s="96">
        <v>1</v>
      </c>
      <c r="ED45" s="96">
        <v>1</v>
      </c>
      <c r="EE45" s="96">
        <v>1</v>
      </c>
      <c r="EF45" s="96">
        <v>1</v>
      </c>
      <c r="EG45" s="96">
        <v>1</v>
      </c>
      <c r="EH45" s="96">
        <v>1</v>
      </c>
      <c r="EI45" s="96">
        <v>1</v>
      </c>
      <c r="EJ45" s="96">
        <v>1</v>
      </c>
      <c r="EK45" s="96">
        <v>1</v>
      </c>
      <c r="EL45" s="96">
        <v>1</v>
      </c>
      <c r="EM45" s="96">
        <v>1</v>
      </c>
      <c r="EN45" s="96"/>
      <c r="EO45" s="96"/>
      <c r="EP45" s="96"/>
      <c r="EQ45" s="96"/>
      <c r="ER45" s="96"/>
      <c r="ES45" s="96"/>
      <c r="ET45" s="96"/>
      <c r="EU45" s="96"/>
      <c r="EV45" s="96"/>
      <c r="EW45" s="96"/>
      <c r="EX45" s="96"/>
      <c r="EY45" s="96"/>
      <c r="EZ45" s="96"/>
      <c r="FA45" s="96"/>
      <c r="FB45" s="96"/>
      <c r="FC45" s="96"/>
      <c r="FD45" s="96"/>
      <c r="FE45" s="96"/>
      <c r="FF45" s="96"/>
      <c r="FG45" s="96"/>
      <c r="FH45" s="96"/>
      <c r="FI45" s="96"/>
      <c r="FJ45" s="96"/>
      <c r="FK45" s="96"/>
      <c r="FL45" s="96"/>
      <c r="FM45" s="96"/>
      <c r="FN45" s="96"/>
      <c r="FO45" s="96"/>
      <c r="FP45" s="96"/>
      <c r="FQ45" s="96"/>
      <c r="FR45" s="96"/>
      <c r="FS45" s="96"/>
      <c r="FT45" s="96"/>
      <c r="FU45" s="96"/>
      <c r="FV45" s="96"/>
      <c r="FW45" s="96"/>
      <c r="FX45" s="96"/>
      <c r="FY45" s="96"/>
      <c r="FZ45" s="96"/>
      <c r="GA45" s="96"/>
      <c r="GB45" s="96"/>
      <c r="GC45" s="96"/>
      <c r="GD45" s="96"/>
      <c r="GE45" s="96"/>
      <c r="GF45" s="96"/>
      <c r="GG45" s="96"/>
      <c r="GH45" s="96"/>
      <c r="GI45" s="96"/>
      <c r="GJ45" s="96"/>
      <c r="GK45" s="96"/>
      <c r="GL45" s="96"/>
      <c r="GM45" s="96"/>
      <c r="GN45" s="96"/>
      <c r="GO45" s="96"/>
      <c r="GP45" s="96"/>
      <c r="GQ45" s="96"/>
      <c r="GR45" s="96"/>
      <c r="GS45" s="96"/>
      <c r="GT45" s="96"/>
      <c r="GU45" s="96"/>
      <c r="GV45" s="96"/>
      <c r="GW45" s="96"/>
      <c r="GX45" s="96"/>
      <c r="GY45" s="96"/>
      <c r="GZ45" s="96"/>
      <c r="HA45" s="96"/>
      <c r="HB45" s="96"/>
      <c r="HC45" s="96"/>
      <c r="HD45" s="96"/>
      <c r="HE45" s="96"/>
    </row>
    <row r="46" spans="4:213" x14ac:dyDescent="0.25">
      <c r="D46" s="91">
        <v>38</v>
      </c>
      <c r="E46" s="93"/>
      <c r="F46" s="97"/>
      <c r="H46" s="98">
        <v>38</v>
      </c>
      <c r="I46" s="96">
        <v>1</v>
      </c>
      <c r="J46" s="96">
        <v>1</v>
      </c>
      <c r="K46" s="96">
        <v>1</v>
      </c>
      <c r="L46" s="96">
        <v>1</v>
      </c>
      <c r="M46" s="96">
        <v>1</v>
      </c>
      <c r="N46" s="96">
        <v>1</v>
      </c>
      <c r="O46" s="96">
        <v>1</v>
      </c>
      <c r="P46" s="96">
        <v>1</v>
      </c>
      <c r="Q46" s="96">
        <v>1</v>
      </c>
      <c r="R46" s="96">
        <v>1</v>
      </c>
      <c r="S46" s="96">
        <v>1</v>
      </c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>
        <v>1</v>
      </c>
      <c r="AY46" s="96">
        <v>1</v>
      </c>
      <c r="AZ46" s="96">
        <v>1</v>
      </c>
      <c r="BA46" s="96">
        <v>1</v>
      </c>
      <c r="BB46" s="96">
        <v>1</v>
      </c>
      <c r="BC46" s="96">
        <v>1</v>
      </c>
      <c r="BD46" s="96">
        <v>1</v>
      </c>
      <c r="BE46" s="96">
        <v>1</v>
      </c>
      <c r="BF46" s="96">
        <v>1</v>
      </c>
      <c r="BG46" s="96">
        <v>1</v>
      </c>
      <c r="BH46" s="96">
        <v>1</v>
      </c>
      <c r="BI46" s="96"/>
      <c r="BJ46" s="96"/>
      <c r="BK46" s="96"/>
      <c r="BL46" s="96"/>
      <c r="BM46" s="96"/>
      <c r="BN46" s="96"/>
      <c r="BO46" s="96"/>
      <c r="BP46" s="96"/>
      <c r="BQ46" s="96"/>
      <c r="BR46" s="96"/>
      <c r="BS46" s="96"/>
      <c r="BT46" s="96"/>
      <c r="BU46" s="96"/>
      <c r="BV46" s="96"/>
      <c r="BW46" s="96"/>
      <c r="BX46" s="96"/>
      <c r="BY46" s="96"/>
      <c r="BZ46" s="96"/>
      <c r="CA46" s="96"/>
      <c r="CB46" s="96"/>
      <c r="CC46" s="96"/>
      <c r="CD46" s="96"/>
      <c r="CE46" s="96"/>
      <c r="CF46" s="96"/>
      <c r="CG46" s="96"/>
      <c r="CH46" s="96"/>
      <c r="CI46" s="96"/>
      <c r="CJ46" s="96"/>
      <c r="CK46" s="96"/>
      <c r="CL46" s="96"/>
      <c r="CM46" s="96">
        <v>1</v>
      </c>
      <c r="CN46" s="96">
        <v>1</v>
      </c>
      <c r="CO46" s="96">
        <v>1</v>
      </c>
      <c r="CP46" s="96">
        <v>1</v>
      </c>
      <c r="CQ46" s="96">
        <v>1</v>
      </c>
      <c r="CR46" s="96">
        <v>1</v>
      </c>
      <c r="CS46" s="96">
        <v>1</v>
      </c>
      <c r="CT46" s="96">
        <v>1</v>
      </c>
      <c r="CU46" s="96">
        <v>1</v>
      </c>
      <c r="CV46" s="96">
        <v>1</v>
      </c>
      <c r="CW46" s="96">
        <v>1</v>
      </c>
      <c r="CX46" s="96"/>
      <c r="CY46" s="96"/>
      <c r="CZ46" s="96"/>
      <c r="DA46" s="96"/>
      <c r="DB46" s="96"/>
      <c r="DC46" s="96"/>
      <c r="DD46" s="96"/>
      <c r="DE46" s="96"/>
      <c r="DF46" s="96"/>
      <c r="DG46" s="96"/>
      <c r="DH46" s="96"/>
      <c r="DI46" s="96"/>
      <c r="DJ46" s="96"/>
      <c r="DK46" s="96"/>
      <c r="DL46" s="96"/>
      <c r="DM46" s="96"/>
      <c r="DN46" s="96"/>
      <c r="DO46" s="96"/>
      <c r="DP46" s="96"/>
      <c r="DQ46" s="96"/>
      <c r="DR46" s="96"/>
      <c r="DS46" s="96"/>
      <c r="DT46" s="96"/>
      <c r="DU46" s="96"/>
      <c r="DV46" s="96"/>
      <c r="DW46" s="96"/>
      <c r="DX46" s="96"/>
      <c r="DY46" s="96"/>
      <c r="DZ46" s="96"/>
      <c r="EA46" s="96"/>
      <c r="EB46" s="96">
        <v>1</v>
      </c>
      <c r="EC46" s="96">
        <v>1</v>
      </c>
      <c r="ED46" s="96">
        <v>1</v>
      </c>
      <c r="EE46" s="96">
        <v>1</v>
      </c>
      <c r="EF46" s="96">
        <v>1</v>
      </c>
      <c r="EG46" s="96">
        <v>1</v>
      </c>
      <c r="EH46" s="96">
        <v>1</v>
      </c>
      <c r="EI46" s="96">
        <v>1</v>
      </c>
      <c r="EJ46" s="96">
        <v>1</v>
      </c>
      <c r="EK46" s="96">
        <v>1</v>
      </c>
      <c r="EL46" s="96">
        <v>1</v>
      </c>
      <c r="EM46" s="96"/>
      <c r="EN46" s="96"/>
      <c r="EO46" s="96"/>
      <c r="EP46" s="96"/>
      <c r="EQ46" s="96"/>
      <c r="ER46" s="96"/>
      <c r="ES46" s="96"/>
      <c r="ET46" s="96"/>
      <c r="EU46" s="96"/>
      <c r="EV46" s="96"/>
      <c r="EW46" s="96"/>
      <c r="EX46" s="96"/>
      <c r="EY46" s="96"/>
      <c r="EZ46" s="96"/>
      <c r="FA46" s="96"/>
      <c r="FB46" s="96"/>
      <c r="FC46" s="96"/>
      <c r="FD46" s="96"/>
      <c r="FE46" s="96"/>
      <c r="FF46" s="96"/>
      <c r="FG46" s="96"/>
      <c r="FH46" s="96"/>
      <c r="FI46" s="96"/>
      <c r="FJ46" s="96"/>
      <c r="FK46" s="96"/>
      <c r="FL46" s="96"/>
      <c r="FM46" s="96"/>
      <c r="FN46" s="96"/>
      <c r="FO46" s="96"/>
      <c r="FP46" s="96"/>
      <c r="FQ46" s="96"/>
      <c r="FR46" s="96"/>
      <c r="FS46" s="96"/>
      <c r="FT46" s="96"/>
      <c r="FU46" s="96"/>
      <c r="FV46" s="96"/>
      <c r="FW46" s="96"/>
      <c r="FX46" s="96"/>
      <c r="FY46" s="96"/>
      <c r="FZ46" s="96"/>
      <c r="GA46" s="96"/>
      <c r="GB46" s="96"/>
      <c r="GC46" s="96"/>
      <c r="GD46" s="96"/>
      <c r="GE46" s="96"/>
      <c r="GF46" s="96"/>
      <c r="GG46" s="96"/>
      <c r="GH46" s="96"/>
      <c r="GI46" s="96"/>
      <c r="GJ46" s="96"/>
      <c r="GK46" s="96"/>
      <c r="GL46" s="96"/>
      <c r="GM46" s="96"/>
      <c r="GN46" s="96"/>
      <c r="GO46" s="96"/>
      <c r="GP46" s="96"/>
      <c r="GQ46" s="96"/>
      <c r="GR46" s="96"/>
      <c r="GS46" s="96"/>
      <c r="GT46" s="96"/>
      <c r="GU46" s="96"/>
      <c r="GV46" s="96"/>
      <c r="GW46" s="96"/>
      <c r="GX46" s="96"/>
      <c r="GY46" s="96"/>
      <c r="GZ46" s="96"/>
      <c r="HA46" s="96"/>
      <c r="HB46" s="96"/>
      <c r="HC46" s="96"/>
      <c r="HD46" s="96"/>
      <c r="HE46" s="96"/>
    </row>
    <row r="47" spans="4:213" x14ac:dyDescent="0.25">
      <c r="D47" s="91">
        <v>39</v>
      </c>
      <c r="E47" s="93"/>
      <c r="F47" s="97"/>
      <c r="H47" s="98">
        <v>39</v>
      </c>
      <c r="I47" s="96">
        <v>1</v>
      </c>
      <c r="J47" s="96">
        <v>1</v>
      </c>
      <c r="K47" s="96">
        <v>1</v>
      </c>
      <c r="L47" s="96">
        <v>1</v>
      </c>
      <c r="M47" s="96">
        <v>1</v>
      </c>
      <c r="N47" s="96">
        <v>1</v>
      </c>
      <c r="O47" s="96">
        <v>1</v>
      </c>
      <c r="P47" s="96">
        <v>1</v>
      </c>
      <c r="Q47" s="96">
        <v>1</v>
      </c>
      <c r="R47" s="96">
        <v>1</v>
      </c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>
        <v>1</v>
      </c>
      <c r="AY47" s="96">
        <v>1</v>
      </c>
      <c r="AZ47" s="96">
        <v>1</v>
      </c>
      <c r="BA47" s="96">
        <v>1</v>
      </c>
      <c r="BB47" s="96">
        <v>1</v>
      </c>
      <c r="BC47" s="96">
        <v>1</v>
      </c>
      <c r="BD47" s="96">
        <v>1</v>
      </c>
      <c r="BE47" s="96">
        <v>1</v>
      </c>
      <c r="BF47" s="96">
        <v>1</v>
      </c>
      <c r="BG47" s="96">
        <v>1</v>
      </c>
      <c r="BH47" s="96"/>
      <c r="BI47" s="96"/>
      <c r="BJ47" s="96"/>
      <c r="BK47" s="96"/>
      <c r="BL47" s="96"/>
      <c r="BM47" s="96"/>
      <c r="BN47" s="96"/>
      <c r="BO47" s="96"/>
      <c r="BP47" s="96"/>
      <c r="BQ47" s="96"/>
      <c r="BR47" s="96"/>
      <c r="BS47" s="96"/>
      <c r="BT47" s="96"/>
      <c r="BU47" s="96"/>
      <c r="BV47" s="96"/>
      <c r="BW47" s="96"/>
      <c r="BX47" s="96"/>
      <c r="BY47" s="96"/>
      <c r="BZ47" s="96"/>
      <c r="CA47" s="96"/>
      <c r="CB47" s="96"/>
      <c r="CC47" s="96"/>
      <c r="CD47" s="96"/>
      <c r="CE47" s="96"/>
      <c r="CF47" s="96"/>
      <c r="CG47" s="96"/>
      <c r="CH47" s="96"/>
      <c r="CI47" s="96"/>
      <c r="CJ47" s="96"/>
      <c r="CK47" s="96"/>
      <c r="CL47" s="96"/>
      <c r="CM47" s="96">
        <v>1</v>
      </c>
      <c r="CN47" s="96">
        <v>1</v>
      </c>
      <c r="CO47" s="96">
        <v>1</v>
      </c>
      <c r="CP47" s="96">
        <v>1</v>
      </c>
      <c r="CQ47" s="96">
        <v>1</v>
      </c>
      <c r="CR47" s="96">
        <v>1</v>
      </c>
      <c r="CS47" s="96">
        <v>1</v>
      </c>
      <c r="CT47" s="96">
        <v>1</v>
      </c>
      <c r="CU47" s="96">
        <v>1</v>
      </c>
      <c r="CV47" s="96">
        <v>1</v>
      </c>
      <c r="CW47" s="96"/>
      <c r="CX47" s="96"/>
      <c r="CY47" s="96"/>
      <c r="CZ47" s="96"/>
      <c r="DA47" s="96"/>
      <c r="DB47" s="96"/>
      <c r="DC47" s="96"/>
      <c r="DD47" s="96"/>
      <c r="DE47" s="96"/>
      <c r="DF47" s="96"/>
      <c r="DG47" s="96"/>
      <c r="DH47" s="96"/>
      <c r="DI47" s="96"/>
      <c r="DJ47" s="96"/>
      <c r="DK47" s="96"/>
      <c r="DL47" s="96"/>
      <c r="DM47" s="96"/>
      <c r="DN47" s="96"/>
      <c r="DO47" s="96"/>
      <c r="DP47" s="96"/>
      <c r="DQ47" s="96"/>
      <c r="DR47" s="96"/>
      <c r="DS47" s="96"/>
      <c r="DT47" s="96"/>
      <c r="DU47" s="96"/>
      <c r="DV47" s="96"/>
      <c r="DW47" s="96"/>
      <c r="DX47" s="96"/>
      <c r="DY47" s="96"/>
      <c r="DZ47" s="96"/>
      <c r="EA47" s="96"/>
      <c r="EB47" s="96">
        <v>1</v>
      </c>
      <c r="EC47" s="96">
        <v>1</v>
      </c>
      <c r="ED47" s="96">
        <v>1</v>
      </c>
      <c r="EE47" s="96">
        <v>1</v>
      </c>
      <c r="EF47" s="96">
        <v>1</v>
      </c>
      <c r="EG47" s="96">
        <v>1</v>
      </c>
      <c r="EH47" s="96">
        <v>1</v>
      </c>
      <c r="EI47" s="96">
        <v>1</v>
      </c>
      <c r="EJ47" s="96">
        <v>1</v>
      </c>
      <c r="EK47" s="96">
        <v>1</v>
      </c>
      <c r="EL47" s="96"/>
      <c r="EM47" s="96"/>
      <c r="EN47" s="96"/>
      <c r="EO47" s="96"/>
      <c r="EP47" s="96"/>
      <c r="EQ47" s="96"/>
      <c r="ER47" s="96"/>
      <c r="ES47" s="96"/>
      <c r="ET47" s="96"/>
      <c r="EU47" s="96"/>
      <c r="EV47" s="96"/>
      <c r="EW47" s="96"/>
      <c r="EX47" s="96"/>
      <c r="EY47" s="96"/>
      <c r="EZ47" s="96"/>
      <c r="FA47" s="96"/>
      <c r="FB47" s="96"/>
      <c r="FC47" s="96"/>
      <c r="FD47" s="96"/>
      <c r="FE47" s="96"/>
      <c r="FF47" s="96"/>
      <c r="FG47" s="96"/>
      <c r="FH47" s="96"/>
      <c r="FI47" s="96"/>
      <c r="FJ47" s="96"/>
      <c r="FK47" s="96"/>
      <c r="FL47" s="96"/>
      <c r="FM47" s="96"/>
      <c r="FN47" s="96"/>
      <c r="FO47" s="96"/>
      <c r="FP47" s="96"/>
      <c r="FQ47" s="96"/>
      <c r="FR47" s="96"/>
      <c r="FS47" s="96"/>
      <c r="FT47" s="96"/>
      <c r="FU47" s="96"/>
      <c r="FV47" s="96"/>
      <c r="FW47" s="96"/>
      <c r="FX47" s="96"/>
      <c r="FY47" s="96"/>
      <c r="FZ47" s="96"/>
      <c r="GA47" s="96"/>
      <c r="GB47" s="96"/>
      <c r="GC47" s="96"/>
      <c r="GD47" s="96"/>
      <c r="GE47" s="96"/>
      <c r="GF47" s="96"/>
      <c r="GG47" s="96"/>
      <c r="GH47" s="96"/>
      <c r="GI47" s="96"/>
      <c r="GJ47" s="96"/>
      <c r="GK47" s="96"/>
      <c r="GL47" s="96"/>
      <c r="GM47" s="96"/>
      <c r="GN47" s="96"/>
      <c r="GO47" s="96"/>
      <c r="GP47" s="96"/>
      <c r="GQ47" s="96"/>
      <c r="GR47" s="96"/>
      <c r="GS47" s="96"/>
      <c r="GT47" s="96"/>
      <c r="GU47" s="96"/>
      <c r="GV47" s="96"/>
      <c r="GW47" s="96"/>
      <c r="GX47" s="96"/>
      <c r="GY47" s="96"/>
      <c r="GZ47" s="96"/>
      <c r="HA47" s="96"/>
      <c r="HB47" s="96"/>
      <c r="HC47" s="96"/>
      <c r="HD47" s="96"/>
      <c r="HE47" s="96"/>
    </row>
    <row r="48" spans="4:213" x14ac:dyDescent="0.25">
      <c r="D48" s="91">
        <v>40</v>
      </c>
      <c r="E48" s="93"/>
      <c r="F48" s="97"/>
      <c r="H48" s="98">
        <v>40</v>
      </c>
      <c r="I48" s="96">
        <v>1</v>
      </c>
      <c r="J48" s="96">
        <v>1</v>
      </c>
      <c r="K48" s="96">
        <v>1</v>
      </c>
      <c r="L48" s="96">
        <v>1</v>
      </c>
      <c r="M48" s="96">
        <v>1</v>
      </c>
      <c r="N48" s="96">
        <v>1</v>
      </c>
      <c r="O48" s="96">
        <v>1</v>
      </c>
      <c r="P48" s="96">
        <v>1</v>
      </c>
      <c r="Q48" s="96">
        <v>1</v>
      </c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>
        <v>1</v>
      </c>
      <c r="AY48" s="96">
        <v>1</v>
      </c>
      <c r="AZ48" s="96">
        <v>1</v>
      </c>
      <c r="BA48" s="96">
        <v>1</v>
      </c>
      <c r="BB48" s="96">
        <v>1</v>
      </c>
      <c r="BC48" s="96">
        <v>1</v>
      </c>
      <c r="BD48" s="96">
        <v>1</v>
      </c>
      <c r="BE48" s="96">
        <v>1</v>
      </c>
      <c r="BF48" s="96">
        <v>1</v>
      </c>
      <c r="BG48" s="96"/>
      <c r="BH48" s="96"/>
      <c r="BI48" s="96"/>
      <c r="BJ48" s="96"/>
      <c r="BK48" s="96"/>
      <c r="BL48" s="96"/>
      <c r="BM48" s="96"/>
      <c r="BN48" s="96"/>
      <c r="BO48" s="96"/>
      <c r="BP48" s="96"/>
      <c r="BQ48" s="96"/>
      <c r="BR48" s="96"/>
      <c r="BS48" s="96"/>
      <c r="BT48" s="96"/>
      <c r="BU48" s="96"/>
      <c r="BV48" s="96"/>
      <c r="BW48" s="96"/>
      <c r="BX48" s="96"/>
      <c r="BY48" s="96"/>
      <c r="BZ48" s="96"/>
      <c r="CA48" s="96"/>
      <c r="CB48" s="96"/>
      <c r="CC48" s="96"/>
      <c r="CD48" s="96"/>
      <c r="CE48" s="96"/>
      <c r="CF48" s="96"/>
      <c r="CG48" s="96"/>
      <c r="CH48" s="96"/>
      <c r="CI48" s="96"/>
      <c r="CJ48" s="96"/>
      <c r="CK48" s="96"/>
      <c r="CL48" s="96"/>
      <c r="CM48" s="96">
        <v>1</v>
      </c>
      <c r="CN48" s="96">
        <v>1</v>
      </c>
      <c r="CO48" s="96">
        <v>1</v>
      </c>
      <c r="CP48" s="96">
        <v>1</v>
      </c>
      <c r="CQ48" s="96">
        <v>1</v>
      </c>
      <c r="CR48" s="96">
        <v>1</v>
      </c>
      <c r="CS48" s="96">
        <v>1</v>
      </c>
      <c r="CT48" s="96">
        <v>1</v>
      </c>
      <c r="CU48" s="96">
        <v>1</v>
      </c>
      <c r="CV48" s="96"/>
      <c r="CW48" s="96"/>
      <c r="CX48" s="96"/>
      <c r="CY48" s="96"/>
      <c r="CZ48" s="96"/>
      <c r="DA48" s="96"/>
      <c r="DB48" s="96"/>
      <c r="DC48" s="96"/>
      <c r="DD48" s="96"/>
      <c r="DE48" s="96"/>
      <c r="DF48" s="96"/>
      <c r="DG48" s="96"/>
      <c r="DH48" s="96"/>
      <c r="DI48" s="96"/>
      <c r="DJ48" s="96"/>
      <c r="DK48" s="96"/>
      <c r="DL48" s="96"/>
      <c r="DM48" s="96"/>
      <c r="DN48" s="96"/>
      <c r="DO48" s="96"/>
      <c r="DP48" s="96"/>
      <c r="DQ48" s="96"/>
      <c r="DR48" s="96"/>
      <c r="DS48" s="96"/>
      <c r="DT48" s="96"/>
      <c r="DU48" s="96"/>
      <c r="DV48" s="96"/>
      <c r="DW48" s="96"/>
      <c r="DX48" s="96"/>
      <c r="DY48" s="96"/>
      <c r="DZ48" s="96"/>
      <c r="EA48" s="96"/>
      <c r="EB48" s="96">
        <v>1</v>
      </c>
      <c r="EC48" s="96">
        <v>1</v>
      </c>
      <c r="ED48" s="96">
        <v>1</v>
      </c>
      <c r="EE48" s="96">
        <v>1</v>
      </c>
      <c r="EF48" s="96">
        <v>1</v>
      </c>
      <c r="EG48" s="96">
        <v>1</v>
      </c>
      <c r="EH48" s="96">
        <v>1</v>
      </c>
      <c r="EI48" s="96">
        <v>1</v>
      </c>
      <c r="EJ48" s="96">
        <v>1</v>
      </c>
      <c r="EK48" s="96"/>
      <c r="EL48" s="96"/>
      <c r="EM48" s="96"/>
      <c r="EN48" s="96"/>
      <c r="EO48" s="96"/>
      <c r="EP48" s="96"/>
      <c r="EQ48" s="96"/>
      <c r="ER48" s="96"/>
      <c r="ES48" s="96"/>
      <c r="ET48" s="96"/>
      <c r="EU48" s="96"/>
      <c r="EV48" s="96"/>
      <c r="EW48" s="96"/>
      <c r="EX48" s="96"/>
      <c r="EY48" s="96"/>
      <c r="EZ48" s="96"/>
      <c r="FA48" s="96"/>
      <c r="FB48" s="96"/>
      <c r="FC48" s="96"/>
      <c r="FD48" s="96"/>
      <c r="FE48" s="96"/>
      <c r="FF48" s="96"/>
      <c r="FG48" s="96"/>
      <c r="FH48" s="96"/>
      <c r="FI48" s="96"/>
      <c r="FJ48" s="96"/>
      <c r="FK48" s="96"/>
      <c r="FL48" s="96"/>
      <c r="FM48" s="96"/>
      <c r="FN48" s="96"/>
      <c r="FO48" s="96"/>
      <c r="FP48" s="96"/>
      <c r="FQ48" s="96"/>
      <c r="FR48" s="96"/>
      <c r="FS48" s="96"/>
      <c r="FT48" s="96"/>
      <c r="FU48" s="96"/>
      <c r="FV48" s="96"/>
      <c r="FW48" s="96"/>
      <c r="FX48" s="96"/>
      <c r="FY48" s="96"/>
      <c r="FZ48" s="96"/>
      <c r="GA48" s="96"/>
      <c r="GB48" s="96"/>
      <c r="GC48" s="96"/>
      <c r="GD48" s="96"/>
      <c r="GE48" s="96"/>
      <c r="GF48" s="96"/>
      <c r="GG48" s="96"/>
      <c r="GH48" s="96"/>
      <c r="GI48" s="96"/>
      <c r="GJ48" s="96"/>
      <c r="GK48" s="96"/>
      <c r="GL48" s="96"/>
      <c r="GM48" s="96"/>
      <c r="GN48" s="96"/>
      <c r="GO48" s="96"/>
      <c r="GP48" s="96"/>
      <c r="GQ48" s="96"/>
      <c r="GR48" s="96"/>
      <c r="GS48" s="96"/>
      <c r="GT48" s="96"/>
      <c r="GU48" s="96"/>
      <c r="GV48" s="96"/>
      <c r="GW48" s="96"/>
      <c r="GX48" s="96"/>
      <c r="GY48" s="96"/>
      <c r="GZ48" s="96"/>
      <c r="HA48" s="96"/>
      <c r="HB48" s="96"/>
      <c r="HC48" s="96"/>
      <c r="HD48" s="96"/>
      <c r="HE48" s="96"/>
    </row>
    <row r="49" spans="4:213" x14ac:dyDescent="0.25">
      <c r="D49" s="91">
        <v>41</v>
      </c>
      <c r="E49" s="93"/>
      <c r="F49" s="97"/>
      <c r="H49" s="98">
        <v>41</v>
      </c>
      <c r="I49" s="96">
        <v>1</v>
      </c>
      <c r="J49" s="96">
        <v>1</v>
      </c>
      <c r="K49" s="96">
        <v>1</v>
      </c>
      <c r="L49" s="96">
        <v>1</v>
      </c>
      <c r="M49" s="96">
        <v>1</v>
      </c>
      <c r="N49" s="96">
        <v>1</v>
      </c>
      <c r="O49" s="96">
        <v>1</v>
      </c>
      <c r="P49" s="96">
        <v>1</v>
      </c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>
        <v>1</v>
      </c>
      <c r="AY49" s="96">
        <v>1</v>
      </c>
      <c r="AZ49" s="96">
        <v>1</v>
      </c>
      <c r="BA49" s="96">
        <v>1</v>
      </c>
      <c r="BB49" s="96">
        <v>1</v>
      </c>
      <c r="BC49" s="96">
        <v>1</v>
      </c>
      <c r="BD49" s="96">
        <v>1</v>
      </c>
      <c r="BE49" s="96">
        <v>1</v>
      </c>
      <c r="BF49" s="96"/>
      <c r="BG49" s="96"/>
      <c r="BH49" s="96"/>
      <c r="BI49" s="96"/>
      <c r="BJ49" s="96"/>
      <c r="BK49" s="96"/>
      <c r="BL49" s="96"/>
      <c r="BM49" s="96"/>
      <c r="BN49" s="96"/>
      <c r="BO49" s="96"/>
      <c r="BP49" s="96"/>
      <c r="BQ49" s="96"/>
      <c r="BR49" s="96"/>
      <c r="BS49" s="96"/>
      <c r="BT49" s="96"/>
      <c r="BU49" s="96"/>
      <c r="BV49" s="96"/>
      <c r="BW49" s="96"/>
      <c r="BX49" s="96"/>
      <c r="BY49" s="96"/>
      <c r="BZ49" s="96"/>
      <c r="CA49" s="96"/>
      <c r="CB49" s="96"/>
      <c r="CC49" s="96"/>
      <c r="CD49" s="96"/>
      <c r="CE49" s="96"/>
      <c r="CF49" s="96"/>
      <c r="CG49" s="96"/>
      <c r="CH49" s="96"/>
      <c r="CI49" s="96"/>
      <c r="CJ49" s="96"/>
      <c r="CK49" s="96"/>
      <c r="CL49" s="96"/>
      <c r="CM49" s="96">
        <v>1</v>
      </c>
      <c r="CN49" s="96">
        <v>1</v>
      </c>
      <c r="CO49" s="96">
        <v>1</v>
      </c>
      <c r="CP49" s="96">
        <v>1</v>
      </c>
      <c r="CQ49" s="96">
        <v>1</v>
      </c>
      <c r="CR49" s="96">
        <v>1</v>
      </c>
      <c r="CS49" s="96">
        <v>1</v>
      </c>
      <c r="CT49" s="96">
        <v>1</v>
      </c>
      <c r="CU49" s="96"/>
      <c r="CV49" s="96"/>
      <c r="CW49" s="96"/>
      <c r="CX49" s="96"/>
      <c r="CY49" s="96"/>
      <c r="CZ49" s="96"/>
      <c r="DA49" s="96"/>
      <c r="DB49" s="96"/>
      <c r="DC49" s="96"/>
      <c r="DD49" s="96"/>
      <c r="DE49" s="96"/>
      <c r="DF49" s="96"/>
      <c r="DG49" s="96"/>
      <c r="DH49" s="96"/>
      <c r="DI49" s="96"/>
      <c r="DJ49" s="96"/>
      <c r="DK49" s="96"/>
      <c r="DL49" s="96"/>
      <c r="DM49" s="96"/>
      <c r="DN49" s="96"/>
      <c r="DO49" s="96"/>
      <c r="DP49" s="96"/>
      <c r="DQ49" s="96"/>
      <c r="DR49" s="96"/>
      <c r="DS49" s="96"/>
      <c r="DT49" s="96"/>
      <c r="DU49" s="96"/>
      <c r="DV49" s="96"/>
      <c r="DW49" s="96"/>
      <c r="DX49" s="96"/>
      <c r="DY49" s="96"/>
      <c r="DZ49" s="96"/>
      <c r="EA49" s="96"/>
      <c r="EB49" s="96">
        <v>1</v>
      </c>
      <c r="EC49" s="96">
        <v>1</v>
      </c>
      <c r="ED49" s="96">
        <v>1</v>
      </c>
      <c r="EE49" s="96">
        <v>1</v>
      </c>
      <c r="EF49" s="96">
        <v>1</v>
      </c>
      <c r="EG49" s="96">
        <v>1</v>
      </c>
      <c r="EH49" s="96">
        <v>1</v>
      </c>
      <c r="EI49" s="96">
        <v>1</v>
      </c>
      <c r="EJ49" s="96"/>
      <c r="EK49" s="96"/>
      <c r="EL49" s="96"/>
      <c r="EM49" s="96"/>
      <c r="EN49" s="96"/>
      <c r="EO49" s="96"/>
      <c r="EP49" s="96"/>
      <c r="EQ49" s="96"/>
      <c r="ER49" s="96"/>
      <c r="ES49" s="96"/>
      <c r="ET49" s="96"/>
      <c r="EU49" s="96"/>
      <c r="EV49" s="96"/>
      <c r="EW49" s="96"/>
      <c r="EX49" s="96"/>
      <c r="EY49" s="96"/>
      <c r="EZ49" s="96"/>
      <c r="FA49" s="96"/>
      <c r="FB49" s="96"/>
      <c r="FC49" s="96"/>
      <c r="FD49" s="96"/>
      <c r="FE49" s="96"/>
      <c r="FF49" s="96"/>
      <c r="FG49" s="96"/>
      <c r="FH49" s="96"/>
      <c r="FI49" s="96"/>
      <c r="FJ49" s="96"/>
      <c r="FK49" s="96"/>
      <c r="FL49" s="96"/>
      <c r="FM49" s="96"/>
      <c r="FN49" s="96"/>
      <c r="FO49" s="96"/>
      <c r="FP49" s="96"/>
      <c r="FQ49" s="96"/>
      <c r="FR49" s="96"/>
      <c r="FS49" s="96"/>
      <c r="FT49" s="96"/>
      <c r="FU49" s="96"/>
      <c r="FV49" s="96"/>
      <c r="FW49" s="96"/>
      <c r="FX49" s="96"/>
      <c r="FY49" s="96"/>
      <c r="FZ49" s="96"/>
      <c r="GA49" s="96"/>
      <c r="GB49" s="96"/>
      <c r="GC49" s="96"/>
      <c r="GD49" s="96"/>
      <c r="GE49" s="96"/>
      <c r="GF49" s="96"/>
      <c r="GG49" s="96"/>
      <c r="GH49" s="96"/>
      <c r="GI49" s="96"/>
      <c r="GJ49" s="96"/>
      <c r="GK49" s="96"/>
      <c r="GL49" s="96"/>
      <c r="GM49" s="96"/>
      <c r="GN49" s="96"/>
      <c r="GO49" s="96"/>
      <c r="GP49" s="96"/>
      <c r="GQ49" s="96"/>
      <c r="GR49" s="96"/>
      <c r="GS49" s="96"/>
      <c r="GT49" s="96"/>
      <c r="GU49" s="96"/>
      <c r="GV49" s="96"/>
      <c r="GW49" s="96"/>
      <c r="GX49" s="96"/>
      <c r="GY49" s="96"/>
      <c r="GZ49" s="96"/>
      <c r="HA49" s="96"/>
      <c r="HB49" s="96"/>
      <c r="HC49" s="96"/>
      <c r="HD49" s="96"/>
      <c r="HE49" s="96"/>
    </row>
    <row r="50" spans="4:213" x14ac:dyDescent="0.25">
      <c r="D50" s="91">
        <v>42</v>
      </c>
      <c r="E50" s="93"/>
      <c r="F50" s="97"/>
      <c r="H50" s="98">
        <v>42</v>
      </c>
      <c r="I50" s="96">
        <v>1</v>
      </c>
      <c r="J50" s="96">
        <v>1</v>
      </c>
      <c r="K50" s="96">
        <v>1</v>
      </c>
      <c r="L50" s="96">
        <v>1</v>
      </c>
      <c r="M50" s="96">
        <v>1</v>
      </c>
      <c r="N50" s="96">
        <v>1</v>
      </c>
      <c r="O50" s="96">
        <v>1</v>
      </c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>
        <v>1</v>
      </c>
      <c r="AY50" s="96">
        <v>1</v>
      </c>
      <c r="AZ50" s="96">
        <v>1</v>
      </c>
      <c r="BA50" s="96">
        <v>1</v>
      </c>
      <c r="BB50" s="96">
        <v>1</v>
      </c>
      <c r="BC50" s="96">
        <v>1</v>
      </c>
      <c r="BD50" s="96">
        <v>1</v>
      </c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6"/>
      <c r="BR50" s="96"/>
      <c r="BS50" s="96"/>
      <c r="BT50" s="96"/>
      <c r="BU50" s="96"/>
      <c r="BV50" s="96"/>
      <c r="BW50" s="96"/>
      <c r="BX50" s="96"/>
      <c r="BY50" s="96"/>
      <c r="BZ50" s="96"/>
      <c r="CA50" s="96"/>
      <c r="CB50" s="96"/>
      <c r="CC50" s="96"/>
      <c r="CD50" s="96"/>
      <c r="CE50" s="96"/>
      <c r="CF50" s="96"/>
      <c r="CG50" s="96"/>
      <c r="CH50" s="96"/>
      <c r="CI50" s="96"/>
      <c r="CJ50" s="96"/>
      <c r="CK50" s="96"/>
      <c r="CL50" s="96"/>
      <c r="CM50" s="96">
        <v>1</v>
      </c>
      <c r="CN50" s="96">
        <v>1</v>
      </c>
      <c r="CO50" s="96">
        <v>1</v>
      </c>
      <c r="CP50" s="96">
        <v>1</v>
      </c>
      <c r="CQ50" s="96">
        <v>1</v>
      </c>
      <c r="CR50" s="96">
        <v>1</v>
      </c>
      <c r="CS50" s="96">
        <v>1</v>
      </c>
      <c r="CT50" s="96"/>
      <c r="CU50" s="96"/>
      <c r="CV50" s="96"/>
      <c r="CW50" s="96"/>
      <c r="CX50" s="96"/>
      <c r="CY50" s="96"/>
      <c r="CZ50" s="96"/>
      <c r="DA50" s="96"/>
      <c r="DB50" s="96"/>
      <c r="DC50" s="96"/>
      <c r="DD50" s="96"/>
      <c r="DE50" s="96"/>
      <c r="DF50" s="96"/>
      <c r="DG50" s="96"/>
      <c r="DH50" s="96"/>
      <c r="DI50" s="96"/>
      <c r="DJ50" s="96"/>
      <c r="DK50" s="96"/>
      <c r="DL50" s="96"/>
      <c r="DM50" s="96"/>
      <c r="DN50" s="96"/>
      <c r="DO50" s="96"/>
      <c r="DP50" s="96"/>
      <c r="DQ50" s="96"/>
      <c r="DR50" s="96"/>
      <c r="DS50" s="96"/>
      <c r="DT50" s="96"/>
      <c r="DU50" s="96"/>
      <c r="DV50" s="96"/>
      <c r="DW50" s="96"/>
      <c r="DX50" s="96"/>
      <c r="DY50" s="96"/>
      <c r="DZ50" s="96"/>
      <c r="EA50" s="96"/>
      <c r="EB50" s="96">
        <v>1</v>
      </c>
      <c r="EC50" s="96">
        <v>1</v>
      </c>
      <c r="ED50" s="96">
        <v>1</v>
      </c>
      <c r="EE50" s="96">
        <v>1</v>
      </c>
      <c r="EF50" s="96">
        <v>1</v>
      </c>
      <c r="EG50" s="96">
        <v>1</v>
      </c>
      <c r="EH50" s="96">
        <v>1</v>
      </c>
      <c r="EI50" s="96"/>
      <c r="EJ50" s="96"/>
      <c r="EK50" s="96"/>
      <c r="EL50" s="96"/>
      <c r="EM50" s="96"/>
      <c r="EN50" s="96"/>
      <c r="EO50" s="96"/>
      <c r="EP50" s="96"/>
      <c r="EQ50" s="96"/>
      <c r="ER50" s="96"/>
      <c r="ES50" s="96"/>
      <c r="ET50" s="96"/>
      <c r="EU50" s="96"/>
      <c r="EV50" s="96"/>
      <c r="EW50" s="96"/>
      <c r="EX50" s="96"/>
      <c r="EY50" s="96"/>
      <c r="EZ50" s="96"/>
      <c r="FA50" s="96"/>
      <c r="FB50" s="96"/>
      <c r="FC50" s="96"/>
      <c r="FD50" s="96"/>
      <c r="FE50" s="96"/>
      <c r="FF50" s="96"/>
      <c r="FG50" s="96"/>
      <c r="FH50" s="96"/>
      <c r="FI50" s="96"/>
      <c r="FJ50" s="96"/>
      <c r="FK50" s="96"/>
      <c r="FL50" s="96"/>
      <c r="FM50" s="96"/>
      <c r="FN50" s="96"/>
      <c r="FO50" s="96"/>
      <c r="FP50" s="96"/>
      <c r="FQ50" s="96"/>
      <c r="FR50" s="96"/>
      <c r="FS50" s="96"/>
      <c r="FT50" s="96"/>
      <c r="FU50" s="96"/>
      <c r="FV50" s="96"/>
      <c r="FW50" s="96"/>
      <c r="FX50" s="96"/>
      <c r="FY50" s="96"/>
      <c r="FZ50" s="96"/>
      <c r="GA50" s="96"/>
      <c r="GB50" s="96"/>
      <c r="GC50" s="96"/>
      <c r="GD50" s="96"/>
      <c r="GE50" s="96"/>
      <c r="GF50" s="96"/>
      <c r="GG50" s="96"/>
      <c r="GH50" s="96"/>
      <c r="GI50" s="96"/>
      <c r="GJ50" s="96"/>
      <c r="GK50" s="96"/>
      <c r="GL50" s="96"/>
      <c r="GM50" s="96"/>
      <c r="GN50" s="96"/>
      <c r="GO50" s="96"/>
      <c r="GP50" s="96"/>
      <c r="GQ50" s="96"/>
      <c r="GR50" s="96"/>
      <c r="GS50" s="96"/>
      <c r="GT50" s="96"/>
      <c r="GU50" s="96"/>
      <c r="GV50" s="96"/>
      <c r="GW50" s="96"/>
      <c r="GX50" s="96"/>
      <c r="GY50" s="96"/>
      <c r="GZ50" s="96"/>
      <c r="HA50" s="96"/>
      <c r="HB50" s="96"/>
      <c r="HC50" s="96"/>
      <c r="HD50" s="96"/>
      <c r="HE50" s="96"/>
    </row>
    <row r="51" spans="4:213" x14ac:dyDescent="0.25">
      <c r="D51" s="91">
        <v>43</v>
      </c>
      <c r="E51" s="93"/>
      <c r="F51" s="97"/>
      <c r="H51" s="98">
        <v>43</v>
      </c>
      <c r="I51" s="96">
        <v>1</v>
      </c>
      <c r="J51" s="96">
        <v>1</v>
      </c>
      <c r="K51" s="96">
        <v>1</v>
      </c>
      <c r="L51" s="96">
        <v>1</v>
      </c>
      <c r="M51" s="96">
        <v>1</v>
      </c>
      <c r="N51" s="96">
        <v>1</v>
      </c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>
        <v>1</v>
      </c>
      <c r="AY51" s="96">
        <v>1</v>
      </c>
      <c r="AZ51" s="96">
        <v>1</v>
      </c>
      <c r="BA51" s="96">
        <v>1</v>
      </c>
      <c r="BB51" s="96">
        <v>1</v>
      </c>
      <c r="BC51" s="96">
        <v>1</v>
      </c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6"/>
      <c r="BS51" s="96"/>
      <c r="BT51" s="96"/>
      <c r="BU51" s="96"/>
      <c r="BV51" s="96"/>
      <c r="BW51" s="96"/>
      <c r="BX51" s="96"/>
      <c r="BY51" s="96"/>
      <c r="BZ51" s="96"/>
      <c r="CA51" s="96"/>
      <c r="CB51" s="96"/>
      <c r="CC51" s="96"/>
      <c r="CD51" s="96"/>
      <c r="CE51" s="96"/>
      <c r="CF51" s="96"/>
      <c r="CG51" s="96"/>
      <c r="CH51" s="96"/>
      <c r="CI51" s="96"/>
      <c r="CJ51" s="96"/>
      <c r="CK51" s="96"/>
      <c r="CL51" s="96"/>
      <c r="CM51" s="96">
        <v>1</v>
      </c>
      <c r="CN51" s="96">
        <v>1</v>
      </c>
      <c r="CO51" s="96">
        <v>1</v>
      </c>
      <c r="CP51" s="96">
        <v>1</v>
      </c>
      <c r="CQ51" s="96">
        <v>1</v>
      </c>
      <c r="CR51" s="96">
        <v>1</v>
      </c>
      <c r="CS51" s="96"/>
      <c r="CT51" s="96"/>
      <c r="CU51" s="96"/>
      <c r="CV51" s="96"/>
      <c r="CW51" s="96"/>
      <c r="CX51" s="96"/>
      <c r="CY51" s="96"/>
      <c r="CZ51" s="96"/>
      <c r="DA51" s="96"/>
      <c r="DB51" s="96"/>
      <c r="DC51" s="96"/>
      <c r="DD51" s="96"/>
      <c r="DE51" s="96"/>
      <c r="DF51" s="96"/>
      <c r="DG51" s="96"/>
      <c r="DH51" s="96"/>
      <c r="DI51" s="96"/>
      <c r="DJ51" s="96"/>
      <c r="DK51" s="96"/>
      <c r="DL51" s="96"/>
      <c r="DM51" s="96"/>
      <c r="DN51" s="96"/>
      <c r="DO51" s="96"/>
      <c r="DP51" s="96"/>
      <c r="DQ51" s="96"/>
      <c r="DR51" s="96"/>
      <c r="DS51" s="96"/>
      <c r="DT51" s="96"/>
      <c r="DU51" s="96"/>
      <c r="DV51" s="96"/>
      <c r="DW51" s="96"/>
      <c r="DX51" s="96"/>
      <c r="DY51" s="96"/>
      <c r="DZ51" s="96"/>
      <c r="EA51" s="96"/>
      <c r="EB51" s="96">
        <v>1</v>
      </c>
      <c r="EC51" s="96">
        <v>1</v>
      </c>
      <c r="ED51" s="96">
        <v>1</v>
      </c>
      <c r="EE51" s="96">
        <v>1</v>
      </c>
      <c r="EF51" s="96">
        <v>1</v>
      </c>
      <c r="EG51" s="96">
        <v>1</v>
      </c>
      <c r="EH51" s="96"/>
      <c r="EI51" s="96"/>
      <c r="EJ51" s="96"/>
      <c r="EK51" s="96"/>
      <c r="EL51" s="96"/>
      <c r="EM51" s="96"/>
      <c r="EN51" s="96"/>
      <c r="EO51" s="96"/>
      <c r="EP51" s="96"/>
      <c r="EQ51" s="96"/>
      <c r="ER51" s="96"/>
      <c r="ES51" s="96"/>
      <c r="ET51" s="96"/>
      <c r="EU51" s="96"/>
      <c r="EV51" s="96"/>
      <c r="EW51" s="96"/>
      <c r="EX51" s="96"/>
      <c r="EY51" s="96"/>
      <c r="EZ51" s="96"/>
      <c r="FA51" s="96"/>
      <c r="FB51" s="96"/>
      <c r="FC51" s="96"/>
      <c r="FD51" s="96"/>
      <c r="FE51" s="96"/>
      <c r="FF51" s="96"/>
      <c r="FG51" s="96"/>
      <c r="FH51" s="96"/>
      <c r="FI51" s="96"/>
      <c r="FJ51" s="96"/>
      <c r="FK51" s="96"/>
      <c r="FL51" s="96"/>
      <c r="FM51" s="96"/>
      <c r="FN51" s="96"/>
      <c r="FO51" s="96"/>
      <c r="FP51" s="96"/>
      <c r="FQ51" s="96"/>
      <c r="FR51" s="96"/>
      <c r="FS51" s="96"/>
      <c r="FT51" s="96"/>
      <c r="FU51" s="96"/>
      <c r="FV51" s="96"/>
      <c r="FW51" s="96"/>
      <c r="FX51" s="96"/>
      <c r="FY51" s="96"/>
      <c r="FZ51" s="96"/>
      <c r="GA51" s="96"/>
      <c r="GB51" s="96"/>
      <c r="GC51" s="96"/>
      <c r="GD51" s="96"/>
      <c r="GE51" s="96"/>
      <c r="GF51" s="96"/>
      <c r="GG51" s="96"/>
      <c r="GH51" s="96"/>
      <c r="GI51" s="96"/>
      <c r="GJ51" s="96"/>
      <c r="GK51" s="96"/>
      <c r="GL51" s="96"/>
      <c r="GM51" s="96"/>
      <c r="GN51" s="96"/>
      <c r="GO51" s="96"/>
      <c r="GP51" s="96"/>
      <c r="GQ51" s="96"/>
      <c r="GR51" s="96"/>
      <c r="GS51" s="96"/>
      <c r="GT51" s="96"/>
      <c r="GU51" s="96"/>
      <c r="GV51" s="96"/>
      <c r="GW51" s="96"/>
      <c r="GX51" s="96"/>
      <c r="GY51" s="96"/>
      <c r="GZ51" s="96"/>
      <c r="HA51" s="96"/>
      <c r="HB51" s="96"/>
      <c r="HC51" s="96"/>
      <c r="HD51" s="96"/>
      <c r="HE51" s="96"/>
    </row>
    <row r="52" spans="4:213" x14ac:dyDescent="0.25">
      <c r="D52" s="91">
        <v>44</v>
      </c>
      <c r="E52" s="93"/>
      <c r="F52" s="97"/>
      <c r="H52" s="98">
        <v>44</v>
      </c>
      <c r="I52" s="96">
        <v>1</v>
      </c>
      <c r="J52" s="96">
        <v>1</v>
      </c>
      <c r="K52" s="96">
        <v>1</v>
      </c>
      <c r="L52" s="96">
        <v>1</v>
      </c>
      <c r="M52" s="96">
        <v>1</v>
      </c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>
        <v>1</v>
      </c>
      <c r="AY52" s="96">
        <v>1</v>
      </c>
      <c r="AZ52" s="96">
        <v>1</v>
      </c>
      <c r="BA52" s="96">
        <v>1</v>
      </c>
      <c r="BB52" s="96">
        <v>1</v>
      </c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6"/>
      <c r="BS52" s="96"/>
      <c r="BT52" s="96"/>
      <c r="BU52" s="96"/>
      <c r="BV52" s="96"/>
      <c r="BW52" s="96"/>
      <c r="BX52" s="96"/>
      <c r="BY52" s="96"/>
      <c r="BZ52" s="96"/>
      <c r="CA52" s="96"/>
      <c r="CB52" s="96"/>
      <c r="CC52" s="96"/>
      <c r="CD52" s="96"/>
      <c r="CE52" s="96"/>
      <c r="CF52" s="96"/>
      <c r="CG52" s="96"/>
      <c r="CH52" s="96"/>
      <c r="CI52" s="96"/>
      <c r="CJ52" s="96"/>
      <c r="CK52" s="96"/>
      <c r="CL52" s="96"/>
      <c r="CM52" s="96">
        <v>1</v>
      </c>
      <c r="CN52" s="96">
        <v>1</v>
      </c>
      <c r="CO52" s="96">
        <v>1</v>
      </c>
      <c r="CP52" s="96">
        <v>1</v>
      </c>
      <c r="CQ52" s="96">
        <v>1</v>
      </c>
      <c r="CR52" s="96"/>
      <c r="CS52" s="96"/>
      <c r="CT52" s="96"/>
      <c r="CU52" s="96"/>
      <c r="CV52" s="96"/>
      <c r="CW52" s="96"/>
      <c r="CX52" s="96"/>
      <c r="CY52" s="96"/>
      <c r="CZ52" s="96"/>
      <c r="DA52" s="96"/>
      <c r="DB52" s="96"/>
      <c r="DC52" s="96"/>
      <c r="DD52" s="96"/>
      <c r="DE52" s="96"/>
      <c r="DF52" s="96"/>
      <c r="DG52" s="96"/>
      <c r="DH52" s="96"/>
      <c r="DI52" s="96"/>
      <c r="DJ52" s="96"/>
      <c r="DK52" s="96"/>
      <c r="DL52" s="96"/>
      <c r="DM52" s="96"/>
      <c r="DN52" s="96"/>
      <c r="DO52" s="96"/>
      <c r="DP52" s="96"/>
      <c r="DQ52" s="96"/>
      <c r="DR52" s="96"/>
      <c r="DS52" s="96"/>
      <c r="DT52" s="96"/>
      <c r="DU52" s="96"/>
      <c r="DV52" s="96"/>
      <c r="DW52" s="96"/>
      <c r="DX52" s="96"/>
      <c r="DY52" s="96"/>
      <c r="DZ52" s="96"/>
      <c r="EA52" s="96"/>
      <c r="EB52" s="96">
        <v>1</v>
      </c>
      <c r="EC52" s="96">
        <v>1</v>
      </c>
      <c r="ED52" s="96">
        <v>1</v>
      </c>
      <c r="EE52" s="96">
        <v>1</v>
      </c>
      <c r="EF52" s="96">
        <v>1</v>
      </c>
      <c r="EG52" s="96"/>
      <c r="EH52" s="96"/>
      <c r="EI52" s="96"/>
      <c r="EJ52" s="96"/>
      <c r="EK52" s="96"/>
      <c r="EL52" s="96"/>
      <c r="EM52" s="96"/>
      <c r="EN52" s="96"/>
      <c r="EO52" s="96"/>
      <c r="EP52" s="96"/>
      <c r="EQ52" s="96"/>
      <c r="ER52" s="96"/>
      <c r="ES52" s="96"/>
      <c r="ET52" s="96"/>
      <c r="EU52" s="96"/>
      <c r="EV52" s="96"/>
      <c r="EW52" s="96"/>
      <c r="EX52" s="96"/>
      <c r="EY52" s="96"/>
      <c r="EZ52" s="96"/>
      <c r="FA52" s="96"/>
      <c r="FB52" s="96"/>
      <c r="FC52" s="96"/>
      <c r="FD52" s="96"/>
      <c r="FE52" s="96"/>
      <c r="FF52" s="96"/>
      <c r="FG52" s="96"/>
      <c r="FH52" s="96"/>
      <c r="FI52" s="96"/>
      <c r="FJ52" s="96"/>
      <c r="FK52" s="96"/>
      <c r="FL52" s="96"/>
      <c r="FM52" s="96"/>
      <c r="FN52" s="96"/>
      <c r="FO52" s="96"/>
      <c r="FP52" s="96"/>
      <c r="FQ52" s="96"/>
      <c r="FR52" s="96"/>
      <c r="FS52" s="96"/>
      <c r="FT52" s="96"/>
      <c r="FU52" s="96"/>
      <c r="FV52" s="96"/>
      <c r="FW52" s="96"/>
      <c r="FX52" s="96"/>
      <c r="FY52" s="96"/>
      <c r="FZ52" s="96"/>
      <c r="GA52" s="96"/>
      <c r="GB52" s="96"/>
      <c r="GC52" s="96"/>
      <c r="GD52" s="96"/>
      <c r="GE52" s="96"/>
      <c r="GF52" s="96"/>
      <c r="GG52" s="96"/>
      <c r="GH52" s="96"/>
      <c r="GI52" s="96"/>
      <c r="GJ52" s="96"/>
      <c r="GK52" s="96"/>
      <c r="GL52" s="96"/>
      <c r="GM52" s="96"/>
      <c r="GN52" s="96"/>
      <c r="GO52" s="96"/>
      <c r="GP52" s="96"/>
      <c r="GQ52" s="96"/>
      <c r="GR52" s="96"/>
      <c r="GS52" s="96"/>
      <c r="GT52" s="96"/>
      <c r="GU52" s="96"/>
      <c r="GV52" s="96"/>
      <c r="GW52" s="96"/>
      <c r="GX52" s="96"/>
      <c r="GY52" s="96"/>
      <c r="GZ52" s="96"/>
      <c r="HA52" s="96"/>
      <c r="HB52" s="96"/>
      <c r="HC52" s="96"/>
      <c r="HD52" s="96"/>
      <c r="HE52" s="96"/>
    </row>
    <row r="53" spans="4:213" x14ac:dyDescent="0.25">
      <c r="D53" s="91">
        <v>45</v>
      </c>
      <c r="E53" s="93"/>
      <c r="F53" s="97"/>
      <c r="H53" s="98">
        <v>45</v>
      </c>
      <c r="I53" s="96">
        <v>1</v>
      </c>
      <c r="J53" s="96">
        <v>1</v>
      </c>
      <c r="K53" s="96">
        <v>1</v>
      </c>
      <c r="L53" s="96">
        <v>1</v>
      </c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>
        <v>1</v>
      </c>
      <c r="AY53" s="96">
        <v>1</v>
      </c>
      <c r="AZ53" s="96">
        <v>1</v>
      </c>
      <c r="BA53" s="96">
        <v>1</v>
      </c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6"/>
      <c r="BS53" s="96"/>
      <c r="BT53" s="96"/>
      <c r="BU53" s="96"/>
      <c r="BV53" s="96"/>
      <c r="BW53" s="96"/>
      <c r="BX53" s="96"/>
      <c r="BY53" s="96"/>
      <c r="BZ53" s="96"/>
      <c r="CA53" s="96"/>
      <c r="CB53" s="96"/>
      <c r="CC53" s="96"/>
      <c r="CD53" s="96"/>
      <c r="CE53" s="96"/>
      <c r="CF53" s="96"/>
      <c r="CG53" s="96"/>
      <c r="CH53" s="96"/>
      <c r="CI53" s="96"/>
      <c r="CJ53" s="96"/>
      <c r="CK53" s="96"/>
      <c r="CL53" s="96"/>
      <c r="CM53" s="96">
        <v>1</v>
      </c>
      <c r="CN53" s="96">
        <v>1</v>
      </c>
      <c r="CO53" s="96">
        <v>1</v>
      </c>
      <c r="CP53" s="96">
        <v>1</v>
      </c>
      <c r="CQ53" s="96"/>
      <c r="CR53" s="96"/>
      <c r="CS53" s="96"/>
      <c r="CT53" s="96"/>
      <c r="CU53" s="96"/>
      <c r="CV53" s="96"/>
      <c r="CW53" s="96"/>
      <c r="CX53" s="96"/>
      <c r="CY53" s="96"/>
      <c r="CZ53" s="96"/>
      <c r="DA53" s="96"/>
      <c r="DB53" s="96"/>
      <c r="DC53" s="96"/>
      <c r="DD53" s="96"/>
      <c r="DE53" s="96"/>
      <c r="DF53" s="96"/>
      <c r="DG53" s="96"/>
      <c r="DH53" s="96"/>
      <c r="DI53" s="96"/>
      <c r="DJ53" s="96"/>
      <c r="DK53" s="96"/>
      <c r="DL53" s="96"/>
      <c r="DM53" s="96"/>
      <c r="DN53" s="96"/>
      <c r="DO53" s="96"/>
      <c r="DP53" s="96"/>
      <c r="DQ53" s="96"/>
      <c r="DR53" s="96"/>
      <c r="DS53" s="96"/>
      <c r="DT53" s="96"/>
      <c r="DU53" s="96"/>
      <c r="DV53" s="96"/>
      <c r="DW53" s="96"/>
      <c r="DX53" s="96"/>
      <c r="DY53" s="96"/>
      <c r="DZ53" s="96"/>
      <c r="EA53" s="96"/>
      <c r="EB53" s="96">
        <v>1</v>
      </c>
      <c r="EC53" s="96">
        <v>1</v>
      </c>
      <c r="ED53" s="96">
        <v>1</v>
      </c>
      <c r="EE53" s="96">
        <v>1</v>
      </c>
      <c r="EF53" s="96"/>
      <c r="EG53" s="96"/>
      <c r="EH53" s="96"/>
      <c r="EI53" s="96"/>
      <c r="EJ53" s="96"/>
      <c r="EK53" s="96"/>
      <c r="EL53" s="96"/>
      <c r="EM53" s="96"/>
      <c r="EN53" s="96"/>
      <c r="EO53" s="96"/>
      <c r="EP53" s="96"/>
      <c r="EQ53" s="96"/>
      <c r="ER53" s="96"/>
      <c r="ES53" s="96"/>
      <c r="ET53" s="96"/>
      <c r="EU53" s="96"/>
      <c r="EV53" s="96"/>
      <c r="EW53" s="96"/>
      <c r="EX53" s="96"/>
      <c r="EY53" s="96"/>
      <c r="EZ53" s="96"/>
      <c r="FA53" s="96"/>
      <c r="FB53" s="96"/>
      <c r="FC53" s="96"/>
      <c r="FD53" s="96"/>
      <c r="FE53" s="96"/>
      <c r="FF53" s="96"/>
      <c r="FG53" s="96"/>
      <c r="FH53" s="96"/>
      <c r="FI53" s="96"/>
      <c r="FJ53" s="96"/>
      <c r="FK53" s="96"/>
      <c r="FL53" s="96"/>
      <c r="FM53" s="96"/>
      <c r="FN53" s="96"/>
      <c r="FO53" s="96"/>
      <c r="FP53" s="96"/>
      <c r="FQ53" s="96"/>
      <c r="FR53" s="96"/>
      <c r="FS53" s="96"/>
      <c r="FT53" s="96"/>
      <c r="FU53" s="96"/>
      <c r="FV53" s="96"/>
      <c r="FW53" s="96"/>
      <c r="FX53" s="96"/>
      <c r="FY53" s="96"/>
      <c r="FZ53" s="96"/>
      <c r="GA53" s="96"/>
      <c r="GB53" s="96"/>
      <c r="GC53" s="96"/>
      <c r="GD53" s="96"/>
      <c r="GE53" s="96"/>
      <c r="GF53" s="96"/>
      <c r="GG53" s="96"/>
      <c r="GH53" s="96"/>
      <c r="GI53" s="96"/>
      <c r="GJ53" s="96"/>
      <c r="GK53" s="96"/>
      <c r="GL53" s="96"/>
      <c r="GM53" s="96"/>
      <c r="GN53" s="96"/>
      <c r="GO53" s="96"/>
      <c r="GP53" s="96"/>
      <c r="GQ53" s="96"/>
      <c r="GR53" s="96"/>
      <c r="GS53" s="96"/>
      <c r="GT53" s="96"/>
      <c r="GU53" s="96"/>
      <c r="GV53" s="96"/>
      <c r="GW53" s="96"/>
      <c r="GX53" s="96"/>
      <c r="GY53" s="96"/>
      <c r="GZ53" s="96"/>
      <c r="HA53" s="96"/>
      <c r="HB53" s="96"/>
      <c r="HC53" s="96"/>
      <c r="HD53" s="96"/>
      <c r="HE53" s="96"/>
    </row>
    <row r="54" spans="4:213" x14ac:dyDescent="0.25">
      <c r="D54" s="91">
        <v>46</v>
      </c>
      <c r="E54" s="93"/>
      <c r="F54" s="97"/>
      <c r="H54" s="98">
        <v>46</v>
      </c>
      <c r="I54" s="96">
        <v>1</v>
      </c>
      <c r="J54" s="96">
        <v>1</v>
      </c>
      <c r="K54" s="96">
        <v>1</v>
      </c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>
        <v>1</v>
      </c>
      <c r="AY54" s="96">
        <v>1</v>
      </c>
      <c r="AZ54" s="96">
        <v>1</v>
      </c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  <c r="BO54" s="96"/>
      <c r="BP54" s="96"/>
      <c r="BQ54" s="96"/>
      <c r="BR54" s="96"/>
      <c r="BS54" s="96"/>
      <c r="BT54" s="96"/>
      <c r="BU54" s="96"/>
      <c r="BV54" s="96"/>
      <c r="BW54" s="96"/>
      <c r="BX54" s="96"/>
      <c r="BY54" s="96"/>
      <c r="BZ54" s="96"/>
      <c r="CA54" s="96"/>
      <c r="CB54" s="96"/>
      <c r="CC54" s="96"/>
      <c r="CD54" s="96"/>
      <c r="CE54" s="96"/>
      <c r="CF54" s="96"/>
      <c r="CG54" s="96"/>
      <c r="CH54" s="96"/>
      <c r="CI54" s="96"/>
      <c r="CJ54" s="96"/>
      <c r="CK54" s="96"/>
      <c r="CL54" s="96"/>
      <c r="CM54" s="96">
        <v>1</v>
      </c>
      <c r="CN54" s="96">
        <v>1</v>
      </c>
      <c r="CO54" s="96">
        <v>1</v>
      </c>
      <c r="CP54" s="96"/>
      <c r="CQ54" s="96"/>
      <c r="CR54" s="96"/>
      <c r="CS54" s="96"/>
      <c r="CT54" s="96"/>
      <c r="CU54" s="96"/>
      <c r="CV54" s="96"/>
      <c r="CW54" s="96"/>
      <c r="CX54" s="96"/>
      <c r="CY54" s="96"/>
      <c r="CZ54" s="96"/>
      <c r="DA54" s="96"/>
      <c r="DB54" s="96"/>
      <c r="DC54" s="96"/>
      <c r="DD54" s="96"/>
      <c r="DE54" s="96"/>
      <c r="DF54" s="96"/>
      <c r="DG54" s="96"/>
      <c r="DH54" s="96"/>
      <c r="DI54" s="96"/>
      <c r="DJ54" s="96"/>
      <c r="DK54" s="96"/>
      <c r="DL54" s="96"/>
      <c r="DM54" s="96"/>
      <c r="DN54" s="96"/>
      <c r="DO54" s="96"/>
      <c r="DP54" s="96"/>
      <c r="DQ54" s="96"/>
      <c r="DR54" s="96"/>
      <c r="DS54" s="96"/>
      <c r="DT54" s="96"/>
      <c r="DU54" s="96"/>
      <c r="DV54" s="96"/>
      <c r="DW54" s="96"/>
      <c r="DX54" s="96"/>
      <c r="DY54" s="96"/>
      <c r="DZ54" s="96"/>
      <c r="EA54" s="96"/>
      <c r="EB54" s="96">
        <v>1</v>
      </c>
      <c r="EC54" s="96">
        <v>1</v>
      </c>
      <c r="ED54" s="96">
        <v>1</v>
      </c>
      <c r="EE54" s="96"/>
      <c r="EF54" s="96"/>
      <c r="EG54" s="96"/>
      <c r="EH54" s="96"/>
      <c r="EI54" s="96"/>
      <c r="EJ54" s="96"/>
      <c r="EK54" s="96"/>
      <c r="EL54" s="96"/>
      <c r="EM54" s="96"/>
      <c r="EN54" s="96"/>
      <c r="EO54" s="96"/>
      <c r="EP54" s="96"/>
      <c r="EQ54" s="96"/>
      <c r="ER54" s="96"/>
      <c r="ES54" s="96"/>
      <c r="ET54" s="96"/>
      <c r="EU54" s="96"/>
      <c r="EV54" s="96"/>
      <c r="EW54" s="96"/>
      <c r="EX54" s="96"/>
      <c r="EY54" s="96"/>
      <c r="EZ54" s="96"/>
      <c r="FA54" s="96"/>
      <c r="FB54" s="96"/>
      <c r="FC54" s="96"/>
      <c r="FD54" s="96"/>
      <c r="FE54" s="96"/>
      <c r="FF54" s="96"/>
      <c r="FG54" s="96"/>
      <c r="FH54" s="96"/>
      <c r="FI54" s="96"/>
      <c r="FJ54" s="96"/>
      <c r="FK54" s="96"/>
      <c r="FL54" s="96"/>
      <c r="FM54" s="96"/>
      <c r="FN54" s="96"/>
      <c r="FO54" s="96"/>
      <c r="FP54" s="96"/>
      <c r="FQ54" s="96"/>
      <c r="FR54" s="96"/>
      <c r="FS54" s="96"/>
      <c r="FT54" s="96"/>
      <c r="FU54" s="96"/>
      <c r="FV54" s="96"/>
      <c r="FW54" s="96"/>
      <c r="FX54" s="96"/>
      <c r="FY54" s="96"/>
      <c r="FZ54" s="96"/>
      <c r="GA54" s="96"/>
      <c r="GB54" s="96"/>
      <c r="GC54" s="96"/>
      <c r="GD54" s="96"/>
      <c r="GE54" s="96"/>
      <c r="GF54" s="96"/>
      <c r="GG54" s="96"/>
      <c r="GH54" s="96"/>
      <c r="GI54" s="96"/>
      <c r="GJ54" s="96"/>
      <c r="GK54" s="96"/>
      <c r="GL54" s="96"/>
      <c r="GM54" s="96"/>
      <c r="GN54" s="96"/>
      <c r="GO54" s="96"/>
      <c r="GP54" s="96"/>
      <c r="GQ54" s="96"/>
      <c r="GR54" s="96"/>
      <c r="GS54" s="96"/>
      <c r="GT54" s="96"/>
      <c r="GU54" s="96"/>
      <c r="GV54" s="96"/>
      <c r="GW54" s="96"/>
      <c r="GX54" s="96"/>
      <c r="GY54" s="96"/>
      <c r="GZ54" s="96"/>
      <c r="HA54" s="96"/>
      <c r="HB54" s="96"/>
      <c r="HC54" s="96"/>
      <c r="HD54" s="96"/>
      <c r="HE54" s="96"/>
    </row>
    <row r="55" spans="4:213" x14ac:dyDescent="0.25">
      <c r="D55" s="91">
        <v>47</v>
      </c>
      <c r="E55" s="93"/>
      <c r="F55" s="97"/>
      <c r="H55" s="98">
        <v>47</v>
      </c>
      <c r="I55" s="96">
        <v>1</v>
      </c>
      <c r="J55" s="96">
        <v>1</v>
      </c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>
        <v>1</v>
      </c>
      <c r="AY55" s="96">
        <v>1</v>
      </c>
      <c r="AZ55" s="96"/>
      <c r="BA55" s="96"/>
      <c r="BB55" s="96"/>
      <c r="BC55" s="96"/>
      <c r="BD55" s="96"/>
      <c r="BE55" s="96"/>
      <c r="BF55" s="96"/>
      <c r="BG55" s="96"/>
      <c r="BH55" s="96"/>
      <c r="BI55" s="96"/>
      <c r="BJ55" s="96"/>
      <c r="BK55" s="96"/>
      <c r="BL55" s="96"/>
      <c r="BM55" s="96"/>
      <c r="BN55" s="96"/>
      <c r="BO55" s="96"/>
      <c r="BP55" s="96"/>
      <c r="BQ55" s="96"/>
      <c r="BR55" s="96"/>
      <c r="BS55" s="96"/>
      <c r="BT55" s="96"/>
      <c r="BU55" s="96"/>
      <c r="BV55" s="96"/>
      <c r="BW55" s="96"/>
      <c r="BX55" s="96"/>
      <c r="BY55" s="96"/>
      <c r="BZ55" s="96"/>
      <c r="CA55" s="96"/>
      <c r="CB55" s="96"/>
      <c r="CC55" s="96"/>
      <c r="CD55" s="96"/>
      <c r="CE55" s="96"/>
      <c r="CF55" s="96"/>
      <c r="CG55" s="96"/>
      <c r="CH55" s="96"/>
      <c r="CI55" s="96"/>
      <c r="CJ55" s="96"/>
      <c r="CK55" s="96"/>
      <c r="CL55" s="96"/>
      <c r="CM55" s="96">
        <v>1</v>
      </c>
      <c r="CN55" s="96">
        <v>1</v>
      </c>
      <c r="CO55" s="96"/>
      <c r="CP55" s="96"/>
      <c r="CQ55" s="96"/>
      <c r="CR55" s="96"/>
      <c r="CS55" s="96"/>
      <c r="CT55" s="96"/>
      <c r="CU55" s="96"/>
      <c r="CV55" s="96"/>
      <c r="CW55" s="96"/>
      <c r="CX55" s="96"/>
      <c r="CY55" s="96"/>
      <c r="CZ55" s="96"/>
      <c r="DA55" s="96"/>
      <c r="DB55" s="96"/>
      <c r="DC55" s="96"/>
      <c r="DD55" s="96"/>
      <c r="DE55" s="96"/>
      <c r="DF55" s="96"/>
      <c r="DG55" s="96"/>
      <c r="DH55" s="96"/>
      <c r="DI55" s="96"/>
      <c r="DJ55" s="96"/>
      <c r="DK55" s="96"/>
      <c r="DL55" s="96"/>
      <c r="DM55" s="96"/>
      <c r="DN55" s="96"/>
      <c r="DO55" s="96"/>
      <c r="DP55" s="96"/>
      <c r="DQ55" s="96"/>
      <c r="DR55" s="96"/>
      <c r="DS55" s="96"/>
      <c r="DT55" s="96"/>
      <c r="DU55" s="96"/>
      <c r="DV55" s="96"/>
      <c r="DW55" s="96"/>
      <c r="DX55" s="96"/>
      <c r="DY55" s="96"/>
      <c r="DZ55" s="96"/>
      <c r="EA55" s="96"/>
      <c r="EB55" s="96">
        <v>1</v>
      </c>
      <c r="EC55" s="96">
        <v>1</v>
      </c>
      <c r="ED55" s="96"/>
      <c r="EE55" s="96"/>
      <c r="EF55" s="96"/>
      <c r="EG55" s="96"/>
      <c r="EH55" s="96"/>
      <c r="EI55" s="96"/>
      <c r="EJ55" s="96"/>
      <c r="EK55" s="96"/>
      <c r="EL55" s="96"/>
      <c r="EM55" s="96"/>
      <c r="EN55" s="96"/>
      <c r="EO55" s="96"/>
      <c r="EP55" s="96"/>
      <c r="EQ55" s="96"/>
      <c r="ER55" s="96"/>
      <c r="ES55" s="96"/>
      <c r="ET55" s="96"/>
      <c r="EU55" s="96"/>
      <c r="EV55" s="96"/>
      <c r="EW55" s="96"/>
      <c r="EX55" s="96"/>
      <c r="EY55" s="96"/>
      <c r="EZ55" s="96"/>
      <c r="FA55" s="96"/>
      <c r="FB55" s="96"/>
      <c r="FC55" s="96"/>
      <c r="FD55" s="96"/>
      <c r="FE55" s="96"/>
      <c r="FF55" s="96"/>
      <c r="FG55" s="96"/>
      <c r="FH55" s="96"/>
      <c r="FI55" s="96"/>
      <c r="FJ55" s="96"/>
      <c r="FK55" s="96"/>
      <c r="FL55" s="96"/>
      <c r="FM55" s="96"/>
      <c r="FN55" s="96"/>
      <c r="FO55" s="96"/>
      <c r="FP55" s="96"/>
      <c r="FQ55" s="96"/>
      <c r="FR55" s="96"/>
      <c r="FS55" s="96"/>
      <c r="FT55" s="96"/>
      <c r="FU55" s="96"/>
      <c r="FV55" s="96"/>
      <c r="FW55" s="96"/>
      <c r="FX55" s="96"/>
      <c r="FY55" s="96"/>
      <c r="FZ55" s="96"/>
      <c r="GA55" s="96"/>
      <c r="GB55" s="96"/>
      <c r="GC55" s="96"/>
      <c r="GD55" s="96"/>
      <c r="GE55" s="96"/>
      <c r="GF55" s="96"/>
      <c r="GG55" s="96"/>
      <c r="GH55" s="96"/>
      <c r="GI55" s="96"/>
      <c r="GJ55" s="96"/>
      <c r="GK55" s="96"/>
      <c r="GL55" s="96"/>
      <c r="GM55" s="96"/>
      <c r="GN55" s="96"/>
      <c r="GO55" s="96"/>
      <c r="GP55" s="96"/>
      <c r="GQ55" s="96"/>
      <c r="GR55" s="96"/>
      <c r="GS55" s="96"/>
      <c r="GT55" s="96"/>
      <c r="GU55" s="96"/>
      <c r="GV55" s="96"/>
      <c r="GW55" s="96"/>
      <c r="GX55" s="96"/>
      <c r="GY55" s="96"/>
      <c r="GZ55" s="96"/>
      <c r="HA55" s="96"/>
      <c r="HB55" s="96"/>
      <c r="HC55" s="96"/>
      <c r="HD55" s="96"/>
      <c r="HE55" s="96"/>
    </row>
    <row r="56" spans="4:213" x14ac:dyDescent="0.25">
      <c r="D56" s="91">
        <v>48</v>
      </c>
      <c r="E56" s="93"/>
      <c r="F56" s="97"/>
      <c r="H56" s="98">
        <v>48</v>
      </c>
      <c r="I56" s="96">
        <v>1</v>
      </c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>
        <v>1</v>
      </c>
      <c r="AY56" s="96"/>
      <c r="AZ56" s="96"/>
      <c r="BA56" s="96"/>
      <c r="BB56" s="96"/>
      <c r="BC56" s="96"/>
      <c r="BD56" s="96"/>
      <c r="BE56" s="96"/>
      <c r="BF56" s="96"/>
      <c r="BG56" s="96"/>
      <c r="BH56" s="96"/>
      <c r="BI56" s="96"/>
      <c r="BJ56" s="96"/>
      <c r="BK56" s="96"/>
      <c r="BL56" s="96"/>
      <c r="BM56" s="96"/>
      <c r="BN56" s="96"/>
      <c r="BO56" s="96"/>
      <c r="BP56" s="96"/>
      <c r="BQ56" s="96"/>
      <c r="BR56" s="96"/>
      <c r="BS56" s="96"/>
      <c r="BT56" s="96"/>
      <c r="BU56" s="96"/>
      <c r="BV56" s="96"/>
      <c r="BW56" s="96"/>
      <c r="BX56" s="96"/>
      <c r="BY56" s="96"/>
      <c r="BZ56" s="96"/>
      <c r="CA56" s="96"/>
      <c r="CB56" s="96"/>
      <c r="CC56" s="96"/>
      <c r="CD56" s="96"/>
      <c r="CE56" s="96"/>
      <c r="CF56" s="96"/>
      <c r="CG56" s="96"/>
      <c r="CH56" s="96"/>
      <c r="CI56" s="96"/>
      <c r="CJ56" s="96"/>
      <c r="CK56" s="96"/>
      <c r="CL56" s="96"/>
      <c r="CM56" s="96">
        <v>1</v>
      </c>
      <c r="CN56" s="96"/>
      <c r="CO56" s="96"/>
      <c r="CP56" s="96"/>
      <c r="CQ56" s="96"/>
      <c r="CR56" s="96"/>
      <c r="CS56" s="96"/>
      <c r="CT56" s="96"/>
      <c r="CU56" s="96"/>
      <c r="CV56" s="96"/>
      <c r="CW56" s="96"/>
      <c r="CX56" s="96"/>
      <c r="CY56" s="96"/>
      <c r="CZ56" s="96"/>
      <c r="DA56" s="96"/>
      <c r="DB56" s="96"/>
      <c r="DC56" s="96"/>
      <c r="DD56" s="96"/>
      <c r="DE56" s="96"/>
      <c r="DF56" s="96"/>
      <c r="DG56" s="96"/>
      <c r="DH56" s="96"/>
      <c r="DI56" s="96"/>
      <c r="DJ56" s="96"/>
      <c r="DK56" s="96"/>
      <c r="DL56" s="96"/>
      <c r="DM56" s="96"/>
      <c r="DN56" s="96"/>
      <c r="DO56" s="96"/>
      <c r="DP56" s="96"/>
      <c r="DQ56" s="96"/>
      <c r="DR56" s="96"/>
      <c r="DS56" s="96"/>
      <c r="DT56" s="96"/>
      <c r="DU56" s="96"/>
      <c r="DV56" s="96"/>
      <c r="DW56" s="96"/>
      <c r="DX56" s="96"/>
      <c r="DY56" s="96"/>
      <c r="DZ56" s="96"/>
      <c r="EA56" s="96"/>
      <c r="EB56" s="96">
        <v>1</v>
      </c>
      <c r="EC56" s="96"/>
      <c r="ED56" s="96"/>
      <c r="EE56" s="96"/>
      <c r="EF56" s="96"/>
      <c r="EG56" s="96"/>
      <c r="EH56" s="96"/>
      <c r="EI56" s="96"/>
      <c r="EJ56" s="96"/>
      <c r="EK56" s="96"/>
      <c r="EL56" s="96"/>
      <c r="EM56" s="96"/>
      <c r="EN56" s="96"/>
      <c r="EO56" s="96"/>
      <c r="EP56" s="96"/>
      <c r="EQ56" s="96"/>
      <c r="ER56" s="96"/>
      <c r="ES56" s="96"/>
      <c r="ET56" s="96"/>
      <c r="EU56" s="96"/>
      <c r="EV56" s="96"/>
      <c r="EW56" s="96"/>
      <c r="EX56" s="96"/>
      <c r="EY56" s="96"/>
      <c r="EZ56" s="96"/>
      <c r="FA56" s="96"/>
      <c r="FB56" s="96"/>
      <c r="FC56" s="96"/>
      <c r="FD56" s="96"/>
      <c r="FE56" s="96"/>
      <c r="FF56" s="96"/>
      <c r="FG56" s="96"/>
      <c r="FH56" s="96"/>
      <c r="FI56" s="96"/>
      <c r="FJ56" s="96"/>
      <c r="FK56" s="96"/>
      <c r="FL56" s="96"/>
      <c r="FM56" s="96"/>
      <c r="FN56" s="96"/>
      <c r="FO56" s="96"/>
      <c r="FP56" s="96"/>
      <c r="FQ56" s="96"/>
      <c r="FR56" s="96"/>
      <c r="FS56" s="96"/>
      <c r="FT56" s="96"/>
      <c r="FU56" s="96"/>
      <c r="FV56" s="96"/>
      <c r="FW56" s="96"/>
      <c r="FX56" s="96"/>
      <c r="FY56" s="96"/>
      <c r="FZ56" s="96"/>
      <c r="GA56" s="96"/>
      <c r="GB56" s="96"/>
      <c r="GC56" s="96"/>
      <c r="GD56" s="96"/>
      <c r="GE56" s="96"/>
      <c r="GF56" s="96"/>
      <c r="GG56" s="96"/>
      <c r="GH56" s="96"/>
      <c r="GI56" s="96"/>
      <c r="GJ56" s="96"/>
      <c r="GK56" s="96"/>
      <c r="GL56" s="96"/>
      <c r="GM56" s="96"/>
      <c r="GN56" s="96"/>
      <c r="GO56" s="96"/>
      <c r="GP56" s="96"/>
      <c r="GQ56" s="96"/>
      <c r="GR56" s="96"/>
      <c r="GS56" s="96"/>
      <c r="GT56" s="96"/>
      <c r="GU56" s="96"/>
      <c r="GV56" s="96"/>
      <c r="GW56" s="96"/>
      <c r="GX56" s="96"/>
      <c r="GY56" s="96"/>
      <c r="GZ56" s="96"/>
      <c r="HA56" s="96"/>
      <c r="HB56" s="96"/>
      <c r="HC56" s="96"/>
      <c r="HD56" s="96"/>
      <c r="HE56" s="96"/>
    </row>
    <row r="57" spans="4:213" x14ac:dyDescent="0.25">
      <c r="H57" s="105" t="s">
        <v>71</v>
      </c>
      <c r="I57" s="106">
        <f t="shared" ref="I57:AN57" si="296">ROUND(I2*I8*I1,0)</f>
        <v>240</v>
      </c>
      <c r="J57" s="106">
        <f t="shared" si="296"/>
        <v>235</v>
      </c>
      <c r="K57" s="106">
        <f t="shared" si="296"/>
        <v>230</v>
      </c>
      <c r="L57" s="106">
        <f t="shared" si="296"/>
        <v>225</v>
      </c>
      <c r="M57" s="106">
        <f t="shared" si="296"/>
        <v>220</v>
      </c>
      <c r="N57" s="106">
        <f t="shared" si="296"/>
        <v>215</v>
      </c>
      <c r="O57" s="106">
        <f t="shared" si="296"/>
        <v>210</v>
      </c>
      <c r="P57" s="106">
        <f t="shared" si="296"/>
        <v>205</v>
      </c>
      <c r="Q57" s="106">
        <f t="shared" si="296"/>
        <v>200</v>
      </c>
      <c r="R57" s="106">
        <f t="shared" si="296"/>
        <v>195</v>
      </c>
      <c r="S57" s="106">
        <f t="shared" si="296"/>
        <v>190</v>
      </c>
      <c r="T57" s="106">
        <f t="shared" si="296"/>
        <v>185</v>
      </c>
      <c r="U57" s="106">
        <f t="shared" si="296"/>
        <v>180</v>
      </c>
      <c r="V57" s="106">
        <f t="shared" si="296"/>
        <v>175</v>
      </c>
      <c r="W57" s="106">
        <f t="shared" si="296"/>
        <v>170</v>
      </c>
      <c r="X57" s="106">
        <f t="shared" si="296"/>
        <v>165</v>
      </c>
      <c r="Y57" s="106">
        <f t="shared" si="296"/>
        <v>160</v>
      </c>
      <c r="Z57" s="106">
        <f t="shared" si="296"/>
        <v>155</v>
      </c>
      <c r="AA57" s="106">
        <f t="shared" si="296"/>
        <v>150</v>
      </c>
      <c r="AB57" s="106">
        <f t="shared" si="296"/>
        <v>145</v>
      </c>
      <c r="AC57" s="106">
        <f t="shared" si="296"/>
        <v>140</v>
      </c>
      <c r="AD57" s="106">
        <f t="shared" si="296"/>
        <v>135</v>
      </c>
      <c r="AE57" s="106">
        <f t="shared" si="296"/>
        <v>130</v>
      </c>
      <c r="AF57" s="106">
        <f t="shared" si="296"/>
        <v>125</v>
      </c>
      <c r="AG57" s="106">
        <f t="shared" si="296"/>
        <v>120</v>
      </c>
      <c r="AH57" s="106">
        <f t="shared" si="296"/>
        <v>115</v>
      </c>
      <c r="AI57" s="106">
        <f t="shared" si="296"/>
        <v>110</v>
      </c>
      <c r="AJ57" s="106">
        <f t="shared" si="296"/>
        <v>105</v>
      </c>
      <c r="AK57" s="106">
        <f t="shared" si="296"/>
        <v>100</v>
      </c>
      <c r="AL57" s="106">
        <f t="shared" si="296"/>
        <v>95</v>
      </c>
      <c r="AM57" s="106">
        <f t="shared" si="296"/>
        <v>90</v>
      </c>
      <c r="AN57" s="106">
        <f t="shared" si="296"/>
        <v>85</v>
      </c>
      <c r="AO57" s="106">
        <f t="shared" ref="AO57:BT57" si="297">ROUND(AO2*AO8*AO1,0)</f>
        <v>80</v>
      </c>
      <c r="AP57" s="106">
        <f t="shared" si="297"/>
        <v>75</v>
      </c>
      <c r="AQ57" s="106">
        <f t="shared" si="297"/>
        <v>70</v>
      </c>
      <c r="AR57" s="106">
        <f t="shared" si="297"/>
        <v>65</v>
      </c>
      <c r="AS57" s="106">
        <f t="shared" si="297"/>
        <v>60</v>
      </c>
      <c r="AT57" s="106">
        <f t="shared" si="297"/>
        <v>55</v>
      </c>
      <c r="AU57" s="106">
        <f t="shared" si="297"/>
        <v>50</v>
      </c>
      <c r="AV57" s="106">
        <f t="shared" si="297"/>
        <v>45</v>
      </c>
      <c r="AW57" s="106">
        <f t="shared" si="297"/>
        <v>40</v>
      </c>
      <c r="AX57" s="106">
        <f t="shared" si="297"/>
        <v>216</v>
      </c>
      <c r="AY57" s="106">
        <f t="shared" si="297"/>
        <v>212</v>
      </c>
      <c r="AZ57" s="106">
        <f t="shared" si="297"/>
        <v>207</v>
      </c>
      <c r="BA57" s="106">
        <f t="shared" si="297"/>
        <v>203</v>
      </c>
      <c r="BB57" s="106">
        <f t="shared" si="297"/>
        <v>198</v>
      </c>
      <c r="BC57" s="106">
        <f t="shared" si="297"/>
        <v>194</v>
      </c>
      <c r="BD57" s="106">
        <f t="shared" si="297"/>
        <v>189</v>
      </c>
      <c r="BE57" s="106">
        <f t="shared" si="297"/>
        <v>185</v>
      </c>
      <c r="BF57" s="106">
        <f t="shared" si="297"/>
        <v>180</v>
      </c>
      <c r="BG57" s="106">
        <f t="shared" si="297"/>
        <v>176</v>
      </c>
      <c r="BH57" s="106">
        <f t="shared" si="297"/>
        <v>171</v>
      </c>
      <c r="BI57" s="106">
        <f t="shared" si="297"/>
        <v>167</v>
      </c>
      <c r="BJ57" s="106">
        <f t="shared" si="297"/>
        <v>162</v>
      </c>
      <c r="BK57" s="106">
        <f t="shared" si="297"/>
        <v>158</v>
      </c>
      <c r="BL57" s="106">
        <f t="shared" si="297"/>
        <v>153</v>
      </c>
      <c r="BM57" s="106">
        <f t="shared" si="297"/>
        <v>149</v>
      </c>
      <c r="BN57" s="106">
        <f t="shared" si="297"/>
        <v>144</v>
      </c>
      <c r="BO57" s="106">
        <f t="shared" si="297"/>
        <v>140</v>
      </c>
      <c r="BP57" s="106">
        <f t="shared" si="297"/>
        <v>135</v>
      </c>
      <c r="BQ57" s="106">
        <f t="shared" si="297"/>
        <v>131</v>
      </c>
      <c r="BR57" s="106">
        <f t="shared" si="297"/>
        <v>126</v>
      </c>
      <c r="BS57" s="106">
        <f t="shared" si="297"/>
        <v>122</v>
      </c>
      <c r="BT57" s="106">
        <f t="shared" si="297"/>
        <v>117</v>
      </c>
      <c r="BU57" s="106">
        <f t="shared" ref="BU57:CZ57" si="298">ROUND(BU2*BU8*BU1,0)</f>
        <v>113</v>
      </c>
      <c r="BV57" s="106">
        <f t="shared" si="298"/>
        <v>108</v>
      </c>
      <c r="BW57" s="106">
        <f t="shared" si="298"/>
        <v>104</v>
      </c>
      <c r="BX57" s="106">
        <f t="shared" si="298"/>
        <v>99</v>
      </c>
      <c r="BY57" s="106">
        <f t="shared" si="298"/>
        <v>95</v>
      </c>
      <c r="BZ57" s="106">
        <f t="shared" si="298"/>
        <v>90</v>
      </c>
      <c r="CA57" s="106">
        <f t="shared" si="298"/>
        <v>86</v>
      </c>
      <c r="CB57" s="106">
        <f t="shared" si="298"/>
        <v>81</v>
      </c>
      <c r="CC57" s="106">
        <f t="shared" si="298"/>
        <v>77</v>
      </c>
      <c r="CD57" s="106">
        <f t="shared" si="298"/>
        <v>72</v>
      </c>
      <c r="CE57" s="106">
        <f t="shared" si="298"/>
        <v>68</v>
      </c>
      <c r="CF57" s="106">
        <f t="shared" si="298"/>
        <v>63</v>
      </c>
      <c r="CG57" s="106">
        <f t="shared" si="298"/>
        <v>59</v>
      </c>
      <c r="CH57" s="106">
        <f t="shared" si="298"/>
        <v>54</v>
      </c>
      <c r="CI57" s="106">
        <f t="shared" si="298"/>
        <v>50</v>
      </c>
      <c r="CJ57" s="106">
        <f t="shared" si="298"/>
        <v>45</v>
      </c>
      <c r="CK57" s="106">
        <f t="shared" si="298"/>
        <v>41</v>
      </c>
      <c r="CL57" s="106">
        <f t="shared" si="298"/>
        <v>36</v>
      </c>
      <c r="CM57" s="106">
        <f t="shared" si="298"/>
        <v>173</v>
      </c>
      <c r="CN57" s="106">
        <f t="shared" si="298"/>
        <v>169</v>
      </c>
      <c r="CO57" s="106">
        <f t="shared" si="298"/>
        <v>166</v>
      </c>
      <c r="CP57" s="106">
        <f t="shared" si="298"/>
        <v>162</v>
      </c>
      <c r="CQ57" s="106">
        <f t="shared" si="298"/>
        <v>158</v>
      </c>
      <c r="CR57" s="106">
        <f t="shared" si="298"/>
        <v>155</v>
      </c>
      <c r="CS57" s="106">
        <f t="shared" si="298"/>
        <v>151</v>
      </c>
      <c r="CT57" s="106">
        <f t="shared" si="298"/>
        <v>148</v>
      </c>
      <c r="CU57" s="106">
        <f t="shared" si="298"/>
        <v>144</v>
      </c>
      <c r="CV57" s="106">
        <f t="shared" si="298"/>
        <v>140</v>
      </c>
      <c r="CW57" s="106">
        <f t="shared" si="298"/>
        <v>137</v>
      </c>
      <c r="CX57" s="106">
        <f t="shared" si="298"/>
        <v>133</v>
      </c>
      <c r="CY57" s="106">
        <f t="shared" si="298"/>
        <v>130</v>
      </c>
      <c r="CZ57" s="106">
        <f t="shared" si="298"/>
        <v>126</v>
      </c>
      <c r="DA57" s="106">
        <f t="shared" ref="DA57:EF57" si="299">ROUND(DA2*DA8*DA1,0)</f>
        <v>122</v>
      </c>
      <c r="DB57" s="106">
        <f t="shared" si="299"/>
        <v>119</v>
      </c>
      <c r="DC57" s="106">
        <f t="shared" si="299"/>
        <v>115</v>
      </c>
      <c r="DD57" s="106">
        <f t="shared" si="299"/>
        <v>93</v>
      </c>
      <c r="DE57" s="106">
        <f t="shared" si="299"/>
        <v>90</v>
      </c>
      <c r="DF57" s="106">
        <f t="shared" si="299"/>
        <v>87</v>
      </c>
      <c r="DG57" s="106">
        <f t="shared" si="299"/>
        <v>84</v>
      </c>
      <c r="DH57" s="106">
        <f t="shared" si="299"/>
        <v>81</v>
      </c>
      <c r="DI57" s="106">
        <f t="shared" si="299"/>
        <v>78</v>
      </c>
      <c r="DJ57" s="106">
        <f t="shared" si="299"/>
        <v>75</v>
      </c>
      <c r="DK57" s="106">
        <f t="shared" si="299"/>
        <v>72</v>
      </c>
      <c r="DL57" s="106">
        <f t="shared" si="299"/>
        <v>69</v>
      </c>
      <c r="DM57" s="106">
        <f t="shared" si="299"/>
        <v>66</v>
      </c>
      <c r="DN57" s="106">
        <f t="shared" si="299"/>
        <v>63</v>
      </c>
      <c r="DO57" s="106">
        <f t="shared" si="299"/>
        <v>60</v>
      </c>
      <c r="DP57" s="106">
        <f t="shared" si="299"/>
        <v>57</v>
      </c>
      <c r="DQ57" s="106">
        <f t="shared" si="299"/>
        <v>54</v>
      </c>
      <c r="DR57" s="106">
        <f t="shared" si="299"/>
        <v>51</v>
      </c>
      <c r="DS57" s="106">
        <f t="shared" si="299"/>
        <v>48</v>
      </c>
      <c r="DT57" s="106">
        <f t="shared" si="299"/>
        <v>36</v>
      </c>
      <c r="DU57" s="106">
        <f t="shared" si="299"/>
        <v>34</v>
      </c>
      <c r="DV57" s="106">
        <f t="shared" si="299"/>
        <v>31</v>
      </c>
      <c r="DW57" s="106">
        <f t="shared" si="299"/>
        <v>29</v>
      </c>
      <c r="DX57" s="106">
        <f t="shared" si="299"/>
        <v>26</v>
      </c>
      <c r="DY57" s="106">
        <f t="shared" si="299"/>
        <v>24</v>
      </c>
      <c r="DZ57" s="106">
        <f t="shared" si="299"/>
        <v>22</v>
      </c>
      <c r="EA57" s="106">
        <f t="shared" si="299"/>
        <v>19</v>
      </c>
      <c r="EB57" s="106">
        <f t="shared" si="299"/>
        <v>77</v>
      </c>
      <c r="EC57" s="106">
        <f t="shared" si="299"/>
        <v>75</v>
      </c>
      <c r="ED57" s="106">
        <f t="shared" si="299"/>
        <v>74</v>
      </c>
      <c r="EE57" s="106">
        <f t="shared" si="299"/>
        <v>72</v>
      </c>
      <c r="EF57" s="106">
        <f t="shared" si="299"/>
        <v>70</v>
      </c>
      <c r="EG57" s="106">
        <f t="shared" ref="EG57:FQ57" si="300">ROUND(EG2*EG8*EG1,0)</f>
        <v>69</v>
      </c>
      <c r="EH57" s="106">
        <f t="shared" si="300"/>
        <v>67</v>
      </c>
      <c r="EI57" s="106">
        <f t="shared" si="300"/>
        <v>66</v>
      </c>
      <c r="EJ57" s="106">
        <f t="shared" si="300"/>
        <v>64</v>
      </c>
      <c r="EK57" s="106">
        <f t="shared" si="300"/>
        <v>62</v>
      </c>
      <c r="EL57" s="106">
        <f t="shared" si="300"/>
        <v>61</v>
      </c>
      <c r="EM57" s="106">
        <f t="shared" si="300"/>
        <v>59</v>
      </c>
      <c r="EN57" s="106">
        <f t="shared" si="300"/>
        <v>58</v>
      </c>
      <c r="EO57" s="106">
        <f t="shared" si="300"/>
        <v>56</v>
      </c>
      <c r="EP57" s="106">
        <f t="shared" si="300"/>
        <v>54</v>
      </c>
      <c r="EQ57" s="106">
        <f t="shared" si="300"/>
        <v>53</v>
      </c>
      <c r="ER57" s="106">
        <f t="shared" si="300"/>
        <v>51</v>
      </c>
      <c r="ES57" s="106">
        <f t="shared" si="300"/>
        <v>43</v>
      </c>
      <c r="ET57" s="106">
        <f t="shared" si="300"/>
        <v>42</v>
      </c>
      <c r="EU57" s="106">
        <f t="shared" si="300"/>
        <v>41</v>
      </c>
      <c r="EV57" s="106">
        <f t="shared" si="300"/>
        <v>39</v>
      </c>
      <c r="EW57" s="106">
        <f t="shared" si="300"/>
        <v>38</v>
      </c>
      <c r="EX57" s="106">
        <f t="shared" si="300"/>
        <v>36</v>
      </c>
      <c r="EY57" s="106">
        <f t="shared" si="300"/>
        <v>35</v>
      </c>
      <c r="EZ57" s="106">
        <f t="shared" si="300"/>
        <v>34</v>
      </c>
      <c r="FA57" s="106">
        <f t="shared" si="300"/>
        <v>32</v>
      </c>
      <c r="FB57" s="106">
        <f t="shared" si="300"/>
        <v>31</v>
      </c>
      <c r="FC57" s="106">
        <f t="shared" si="300"/>
        <v>29</v>
      </c>
      <c r="FD57" s="106">
        <f t="shared" si="300"/>
        <v>28</v>
      </c>
      <c r="FE57" s="106">
        <f t="shared" si="300"/>
        <v>27</v>
      </c>
      <c r="FF57" s="106">
        <f t="shared" si="300"/>
        <v>25</v>
      </c>
      <c r="FG57" s="106">
        <f t="shared" si="300"/>
        <v>24</v>
      </c>
      <c r="FH57" s="106">
        <f t="shared" si="300"/>
        <v>22</v>
      </c>
      <c r="FI57" s="106">
        <f t="shared" si="300"/>
        <v>15</v>
      </c>
      <c r="FJ57" s="106">
        <f t="shared" si="300"/>
        <v>14</v>
      </c>
      <c r="FK57" s="106">
        <f t="shared" si="300"/>
        <v>13</v>
      </c>
      <c r="FL57" s="106">
        <f t="shared" si="300"/>
        <v>12</v>
      </c>
      <c r="FM57" s="106">
        <f t="shared" si="300"/>
        <v>11</v>
      </c>
      <c r="FN57" s="106">
        <f t="shared" si="300"/>
        <v>10</v>
      </c>
      <c r="FO57" s="106">
        <f t="shared" si="300"/>
        <v>9</v>
      </c>
      <c r="FP57" s="106">
        <f t="shared" si="300"/>
        <v>8</v>
      </c>
      <c r="FQ57" s="106">
        <f t="shared" si="300"/>
        <v>38</v>
      </c>
      <c r="FR57" s="106">
        <f t="shared" ref="FR57:HE57" si="301">ROUND(FR2*FR8*FR1,0)</f>
        <v>38</v>
      </c>
      <c r="FS57" s="106">
        <f t="shared" si="301"/>
        <v>37</v>
      </c>
      <c r="FT57" s="106">
        <f t="shared" si="301"/>
        <v>36</v>
      </c>
      <c r="FU57" s="106">
        <f t="shared" si="301"/>
        <v>35</v>
      </c>
      <c r="FV57" s="106">
        <f t="shared" si="301"/>
        <v>34</v>
      </c>
      <c r="FW57" s="106">
        <f t="shared" si="301"/>
        <v>34</v>
      </c>
      <c r="FX57" s="106">
        <f t="shared" si="301"/>
        <v>33</v>
      </c>
      <c r="FY57" s="106">
        <f t="shared" si="301"/>
        <v>32</v>
      </c>
      <c r="FZ57" s="106">
        <f t="shared" si="301"/>
        <v>31</v>
      </c>
      <c r="GA57" s="106">
        <f t="shared" si="301"/>
        <v>30</v>
      </c>
      <c r="GB57" s="106">
        <f t="shared" si="301"/>
        <v>30</v>
      </c>
      <c r="GC57" s="106">
        <f t="shared" si="301"/>
        <v>29</v>
      </c>
      <c r="GD57" s="106">
        <f t="shared" si="301"/>
        <v>28</v>
      </c>
      <c r="GE57" s="106">
        <f t="shared" si="301"/>
        <v>27</v>
      </c>
      <c r="GF57" s="106">
        <f t="shared" si="301"/>
        <v>26</v>
      </c>
      <c r="GG57" s="106">
        <f t="shared" si="301"/>
        <v>26</v>
      </c>
      <c r="GH57" s="106">
        <f t="shared" si="301"/>
        <v>20</v>
      </c>
      <c r="GI57" s="106">
        <f t="shared" si="301"/>
        <v>20</v>
      </c>
      <c r="GJ57" s="106">
        <f t="shared" si="301"/>
        <v>19</v>
      </c>
      <c r="GK57" s="106">
        <f t="shared" si="301"/>
        <v>18</v>
      </c>
      <c r="GL57" s="106">
        <f t="shared" si="301"/>
        <v>18</v>
      </c>
      <c r="GM57" s="106">
        <f t="shared" si="301"/>
        <v>17</v>
      </c>
      <c r="GN57" s="106">
        <f t="shared" si="301"/>
        <v>17</v>
      </c>
      <c r="GO57" s="106">
        <f t="shared" si="301"/>
        <v>16</v>
      </c>
      <c r="GP57" s="106">
        <f t="shared" si="301"/>
        <v>15</v>
      </c>
      <c r="GQ57" s="106">
        <f t="shared" si="301"/>
        <v>15</v>
      </c>
      <c r="GR57" s="106">
        <f t="shared" si="301"/>
        <v>14</v>
      </c>
      <c r="GS57" s="106">
        <f t="shared" si="301"/>
        <v>13</v>
      </c>
      <c r="GT57" s="106">
        <f t="shared" si="301"/>
        <v>13</v>
      </c>
      <c r="GU57" s="106">
        <f t="shared" si="301"/>
        <v>12</v>
      </c>
      <c r="GV57" s="106">
        <f t="shared" si="301"/>
        <v>11</v>
      </c>
      <c r="GW57" s="106">
        <f t="shared" si="301"/>
        <v>11</v>
      </c>
      <c r="GX57" s="106">
        <f t="shared" si="301"/>
        <v>6</v>
      </c>
      <c r="GY57" s="106">
        <f t="shared" si="301"/>
        <v>6</v>
      </c>
      <c r="GZ57" s="106">
        <f t="shared" si="301"/>
        <v>5</v>
      </c>
      <c r="HA57" s="106">
        <f t="shared" si="301"/>
        <v>5</v>
      </c>
      <c r="HB57" s="106">
        <f t="shared" si="301"/>
        <v>4</v>
      </c>
      <c r="HC57" s="106">
        <f t="shared" si="301"/>
        <v>4</v>
      </c>
      <c r="HD57" s="106">
        <f t="shared" si="301"/>
        <v>4</v>
      </c>
      <c r="HE57" s="106">
        <f t="shared" si="301"/>
        <v>3</v>
      </c>
    </row>
    <row r="58" spans="4:213" x14ac:dyDescent="0.25">
      <c r="H58" s="105" t="s">
        <v>8</v>
      </c>
      <c r="I58" s="106">
        <f>ROUND(I60*3/I8,1)</f>
        <v>48</v>
      </c>
      <c r="J58" s="106">
        <f t="shared" ref="J58:AW58" si="302">ROUND(J60*3/J8,1)</f>
        <v>47.8</v>
      </c>
      <c r="K58" s="106">
        <f t="shared" si="302"/>
        <v>48</v>
      </c>
      <c r="L58" s="106">
        <f t="shared" si="302"/>
        <v>48.3</v>
      </c>
      <c r="M58" s="106">
        <f t="shared" si="302"/>
        <v>47.5</v>
      </c>
      <c r="N58" s="106">
        <f t="shared" si="302"/>
        <v>47.8</v>
      </c>
      <c r="O58" s="106">
        <f t="shared" si="302"/>
        <v>47.4</v>
      </c>
      <c r="P58" s="106">
        <f t="shared" si="302"/>
        <v>47.4</v>
      </c>
      <c r="Q58" s="106">
        <f t="shared" si="302"/>
        <v>47.4</v>
      </c>
      <c r="R58" s="106">
        <f t="shared" si="302"/>
        <v>47.8</v>
      </c>
      <c r="S58" s="106">
        <f t="shared" si="302"/>
        <v>47.7</v>
      </c>
      <c r="T58" s="106">
        <f t="shared" si="302"/>
        <v>47.4</v>
      </c>
      <c r="U58" s="106">
        <f t="shared" si="302"/>
        <v>47.3</v>
      </c>
      <c r="V58" s="106">
        <f t="shared" si="302"/>
        <v>47.7</v>
      </c>
      <c r="W58" s="106">
        <f t="shared" si="302"/>
        <v>46.9</v>
      </c>
      <c r="X58" s="106">
        <f t="shared" si="302"/>
        <v>47.3</v>
      </c>
      <c r="Y58" s="106">
        <f t="shared" si="302"/>
        <v>46.5</v>
      </c>
      <c r="Z58" s="106">
        <f t="shared" si="302"/>
        <v>46.4</v>
      </c>
      <c r="AA58" s="106">
        <f t="shared" si="302"/>
        <v>46.4</v>
      </c>
      <c r="AB58" s="106">
        <f t="shared" si="302"/>
        <v>46.6</v>
      </c>
      <c r="AC58" s="106">
        <f t="shared" si="302"/>
        <v>45.9</v>
      </c>
      <c r="AD58" s="106">
        <f t="shared" si="302"/>
        <v>45.2</v>
      </c>
      <c r="AE58" s="106">
        <f t="shared" si="302"/>
        <v>45.2</v>
      </c>
      <c r="AF58" s="106">
        <f t="shared" si="302"/>
        <v>45.4</v>
      </c>
      <c r="AG58" s="106">
        <f t="shared" si="302"/>
        <v>44.5</v>
      </c>
      <c r="AH58" s="106">
        <f t="shared" si="302"/>
        <v>44.5</v>
      </c>
      <c r="AI58" s="106">
        <f t="shared" si="302"/>
        <v>43.4</v>
      </c>
      <c r="AJ58" s="106">
        <f t="shared" si="302"/>
        <v>42.7</v>
      </c>
      <c r="AK58" s="106">
        <f t="shared" si="302"/>
        <v>42</v>
      </c>
      <c r="AL58" s="106">
        <f t="shared" si="302"/>
        <v>42</v>
      </c>
      <c r="AM58" s="106">
        <f t="shared" si="302"/>
        <v>41</v>
      </c>
      <c r="AN58" s="106">
        <f t="shared" si="302"/>
        <v>40.6</v>
      </c>
      <c r="AO58" s="106">
        <f t="shared" si="302"/>
        <v>39.799999999999997</v>
      </c>
      <c r="AP58" s="106">
        <f t="shared" si="302"/>
        <v>39.4</v>
      </c>
      <c r="AQ58" s="106">
        <f t="shared" si="302"/>
        <v>38.1</v>
      </c>
      <c r="AR58" s="106">
        <f t="shared" si="302"/>
        <v>37.6</v>
      </c>
      <c r="AS58" s="106">
        <f t="shared" si="302"/>
        <v>36</v>
      </c>
      <c r="AT58" s="106">
        <f t="shared" si="302"/>
        <v>34.9</v>
      </c>
      <c r="AU58" s="106">
        <f t="shared" si="302"/>
        <v>33.6</v>
      </c>
      <c r="AV58" s="106">
        <f t="shared" si="302"/>
        <v>32</v>
      </c>
      <c r="AW58" s="106">
        <f t="shared" si="302"/>
        <v>30</v>
      </c>
      <c r="AX58" s="106">
        <f>ROUND(AX60*3/AX8,1)</f>
        <v>43.2</v>
      </c>
      <c r="AY58" s="106">
        <f t="shared" ref="AY58:CL58" si="303">ROUND(AY60*3/AY8,1)</f>
        <v>42.8</v>
      </c>
      <c r="AZ58" s="106">
        <f t="shared" si="303"/>
        <v>42.7</v>
      </c>
      <c r="BA58" s="106">
        <f t="shared" si="303"/>
        <v>42.9</v>
      </c>
      <c r="BB58" s="106">
        <f t="shared" si="303"/>
        <v>43.2</v>
      </c>
      <c r="BC58" s="106">
        <f t="shared" si="303"/>
        <v>43.3</v>
      </c>
      <c r="BD58" s="106">
        <f t="shared" si="303"/>
        <v>43.1</v>
      </c>
      <c r="BE58" s="106">
        <f t="shared" si="303"/>
        <v>43</v>
      </c>
      <c r="BF58" s="106">
        <f t="shared" si="303"/>
        <v>42.9</v>
      </c>
      <c r="BG58" s="106">
        <f t="shared" si="303"/>
        <v>43.2</v>
      </c>
      <c r="BH58" s="106">
        <f t="shared" si="303"/>
        <v>42.3</v>
      </c>
      <c r="BI58" s="106">
        <f t="shared" si="303"/>
        <v>42.6</v>
      </c>
      <c r="BJ58" s="106">
        <f t="shared" si="303"/>
        <v>42</v>
      </c>
      <c r="BK58" s="106">
        <f t="shared" si="303"/>
        <v>42.2</v>
      </c>
      <c r="BL58" s="106">
        <f t="shared" si="303"/>
        <v>42.1</v>
      </c>
      <c r="BM58" s="106">
        <f t="shared" si="303"/>
        <v>42.5</v>
      </c>
      <c r="BN58" s="106">
        <f t="shared" si="303"/>
        <v>42.5</v>
      </c>
      <c r="BO58" s="106">
        <f t="shared" si="303"/>
        <v>42.3</v>
      </c>
      <c r="BP58" s="106">
        <f t="shared" si="303"/>
        <v>41.6</v>
      </c>
      <c r="BQ58" s="106">
        <f t="shared" si="303"/>
        <v>41.5</v>
      </c>
      <c r="BR58" s="106">
        <f t="shared" si="303"/>
        <v>41.6</v>
      </c>
      <c r="BS58" s="106">
        <f t="shared" si="303"/>
        <v>40.700000000000003</v>
      </c>
      <c r="BT58" s="106">
        <f t="shared" si="303"/>
        <v>40.799999999999997</v>
      </c>
      <c r="BU58" s="106">
        <f t="shared" si="303"/>
        <v>40.9</v>
      </c>
      <c r="BV58" s="106">
        <f t="shared" si="303"/>
        <v>39.5</v>
      </c>
      <c r="BW58" s="106">
        <f t="shared" si="303"/>
        <v>39.299999999999997</v>
      </c>
      <c r="BX58" s="106">
        <f t="shared" si="303"/>
        <v>39.299999999999997</v>
      </c>
      <c r="BY58" s="106">
        <f t="shared" si="303"/>
        <v>39.1</v>
      </c>
      <c r="BZ58" s="106">
        <f t="shared" si="303"/>
        <v>38.1</v>
      </c>
      <c r="CA58" s="106">
        <f t="shared" si="303"/>
        <v>37.4</v>
      </c>
      <c r="CB58" s="106">
        <f t="shared" si="303"/>
        <v>36.299999999999997</v>
      </c>
      <c r="CC58" s="106">
        <f t="shared" si="303"/>
        <v>36.9</v>
      </c>
      <c r="CD58" s="106">
        <f t="shared" si="303"/>
        <v>35.299999999999997</v>
      </c>
      <c r="CE58" s="106">
        <f t="shared" si="303"/>
        <v>35.200000000000003</v>
      </c>
      <c r="CF58" s="106">
        <f t="shared" si="303"/>
        <v>33.9</v>
      </c>
      <c r="CG58" s="106">
        <f t="shared" si="303"/>
        <v>34.200000000000003</v>
      </c>
      <c r="CH58" s="106">
        <f t="shared" si="303"/>
        <v>32.299999999999997</v>
      </c>
      <c r="CI58" s="106">
        <f t="shared" si="303"/>
        <v>31.9</v>
      </c>
      <c r="CJ58" s="106">
        <f t="shared" si="303"/>
        <v>30.3</v>
      </c>
      <c r="CK58" s="106">
        <f t="shared" si="303"/>
        <v>28</v>
      </c>
      <c r="CL58" s="106">
        <f t="shared" si="303"/>
        <v>26.6</v>
      </c>
      <c r="CM58" s="106">
        <f>ROUND(CM60*3/CM8,1)</f>
        <v>34.4</v>
      </c>
      <c r="CN58" s="106">
        <f t="shared" ref="CN58:EA58" si="304">ROUND(CN60*3/CN8,1)</f>
        <v>34.5</v>
      </c>
      <c r="CO58" s="106">
        <f t="shared" si="304"/>
        <v>34.799999999999997</v>
      </c>
      <c r="CP58" s="106">
        <f t="shared" si="304"/>
        <v>34.200000000000003</v>
      </c>
      <c r="CQ58" s="106">
        <f t="shared" si="304"/>
        <v>34.200000000000003</v>
      </c>
      <c r="CR58" s="106">
        <f t="shared" si="304"/>
        <v>34.4</v>
      </c>
      <c r="CS58" s="106">
        <f t="shared" si="304"/>
        <v>34.299999999999997</v>
      </c>
      <c r="CT58" s="106">
        <f t="shared" si="304"/>
        <v>34.6</v>
      </c>
      <c r="CU58" s="106">
        <f t="shared" si="304"/>
        <v>34.6</v>
      </c>
      <c r="CV58" s="106">
        <f t="shared" si="304"/>
        <v>34.4</v>
      </c>
      <c r="CW58" s="106">
        <f t="shared" si="304"/>
        <v>34.1</v>
      </c>
      <c r="CX58" s="106">
        <f t="shared" si="304"/>
        <v>34.1</v>
      </c>
      <c r="CY58" s="106">
        <f t="shared" si="304"/>
        <v>34.5</v>
      </c>
      <c r="CZ58" s="106">
        <f t="shared" si="304"/>
        <v>34.5</v>
      </c>
      <c r="DA58" s="106">
        <f t="shared" si="304"/>
        <v>33.4</v>
      </c>
      <c r="DB58" s="106">
        <f t="shared" si="304"/>
        <v>33.9</v>
      </c>
      <c r="DC58" s="106">
        <f t="shared" si="304"/>
        <v>33.9</v>
      </c>
      <c r="DD58" s="106">
        <f t="shared" si="304"/>
        <v>28.4</v>
      </c>
      <c r="DE58" s="106">
        <f t="shared" si="304"/>
        <v>28.2</v>
      </c>
      <c r="DF58" s="106">
        <f t="shared" si="304"/>
        <v>27.2</v>
      </c>
      <c r="DG58" s="106">
        <f t="shared" si="304"/>
        <v>27.1</v>
      </c>
      <c r="DH58" s="106">
        <f t="shared" si="304"/>
        <v>26.9</v>
      </c>
      <c r="DI58" s="106">
        <f t="shared" si="304"/>
        <v>27.3</v>
      </c>
      <c r="DJ58" s="106">
        <f t="shared" si="304"/>
        <v>27.4</v>
      </c>
      <c r="DK58" s="106">
        <f t="shared" si="304"/>
        <v>26.5</v>
      </c>
      <c r="DL58" s="106">
        <f t="shared" si="304"/>
        <v>26.5</v>
      </c>
      <c r="DM58" s="106">
        <f t="shared" si="304"/>
        <v>26.5</v>
      </c>
      <c r="DN58" s="106">
        <f t="shared" si="304"/>
        <v>25.9</v>
      </c>
      <c r="DO58" s="106">
        <f t="shared" si="304"/>
        <v>25.2</v>
      </c>
      <c r="DP58" s="106">
        <f t="shared" si="304"/>
        <v>24.6</v>
      </c>
      <c r="DQ58" s="106">
        <f t="shared" si="304"/>
        <v>24.2</v>
      </c>
      <c r="DR58" s="106">
        <f t="shared" si="304"/>
        <v>24</v>
      </c>
      <c r="DS58" s="106">
        <f t="shared" si="304"/>
        <v>24</v>
      </c>
      <c r="DT58" s="106">
        <f t="shared" si="304"/>
        <v>18.600000000000001</v>
      </c>
      <c r="DU58" s="106">
        <f t="shared" si="304"/>
        <v>18.2</v>
      </c>
      <c r="DV58" s="106">
        <f t="shared" si="304"/>
        <v>17.5</v>
      </c>
      <c r="DW58" s="106">
        <f t="shared" si="304"/>
        <v>17.5</v>
      </c>
      <c r="DX58" s="106">
        <f t="shared" si="304"/>
        <v>16.600000000000001</v>
      </c>
      <c r="DY58" s="106">
        <f t="shared" si="304"/>
        <v>15.9</v>
      </c>
      <c r="DZ58" s="106">
        <f t="shared" si="304"/>
        <v>15.3</v>
      </c>
      <c r="EA58" s="106">
        <f t="shared" si="304"/>
        <v>15</v>
      </c>
      <c r="EB58" s="106">
        <f>ROUND(EB60*3/EB8,1)</f>
        <v>16.399999999999999</v>
      </c>
      <c r="EC58" s="106">
        <f t="shared" ref="EC58:FP58" si="305">ROUND(EC60*3/EC8,1)</f>
        <v>16.399999999999999</v>
      </c>
      <c r="ED58" s="106">
        <f t="shared" si="305"/>
        <v>15.6</v>
      </c>
      <c r="EE58" s="106">
        <f t="shared" si="305"/>
        <v>15.5</v>
      </c>
      <c r="EF58" s="106">
        <f t="shared" si="305"/>
        <v>15.7</v>
      </c>
      <c r="EG58" s="106">
        <f t="shared" si="305"/>
        <v>15.7</v>
      </c>
      <c r="EH58" s="106">
        <f t="shared" si="305"/>
        <v>15.6</v>
      </c>
      <c r="EI58" s="106">
        <f t="shared" si="305"/>
        <v>15.9</v>
      </c>
      <c r="EJ58" s="106">
        <f t="shared" si="305"/>
        <v>15.7</v>
      </c>
      <c r="EK58" s="106">
        <f t="shared" si="305"/>
        <v>15</v>
      </c>
      <c r="EL58" s="106">
        <f t="shared" si="305"/>
        <v>15</v>
      </c>
      <c r="EM58" s="106">
        <f t="shared" si="305"/>
        <v>15.3</v>
      </c>
      <c r="EN58" s="106">
        <f t="shared" si="305"/>
        <v>15.1</v>
      </c>
      <c r="EO58" s="106">
        <f t="shared" si="305"/>
        <v>14.9</v>
      </c>
      <c r="EP58" s="106">
        <f t="shared" si="305"/>
        <v>14.7</v>
      </c>
      <c r="EQ58" s="106">
        <f t="shared" si="305"/>
        <v>14.9</v>
      </c>
      <c r="ER58" s="106">
        <f t="shared" si="305"/>
        <v>14.8</v>
      </c>
      <c r="ES58" s="106">
        <f t="shared" si="305"/>
        <v>13.3</v>
      </c>
      <c r="ET58" s="106">
        <f t="shared" si="305"/>
        <v>13.4</v>
      </c>
      <c r="EU58" s="106">
        <f t="shared" si="305"/>
        <v>12.9</v>
      </c>
      <c r="EV58" s="106">
        <f t="shared" si="305"/>
        <v>13.3</v>
      </c>
      <c r="EW58" s="106">
        <f t="shared" si="305"/>
        <v>13.3</v>
      </c>
      <c r="EX58" s="106">
        <f t="shared" si="305"/>
        <v>12.1</v>
      </c>
      <c r="EY58" s="106">
        <f t="shared" si="305"/>
        <v>12.4</v>
      </c>
      <c r="EZ58" s="106">
        <f t="shared" si="305"/>
        <v>12.1</v>
      </c>
      <c r="FA58" s="106">
        <f t="shared" si="305"/>
        <v>11.9</v>
      </c>
      <c r="FB58" s="106">
        <f t="shared" si="305"/>
        <v>12</v>
      </c>
      <c r="FC58" s="106">
        <f t="shared" si="305"/>
        <v>11.9</v>
      </c>
      <c r="FD58" s="106">
        <f t="shared" si="305"/>
        <v>12</v>
      </c>
      <c r="FE58" s="106">
        <f t="shared" si="305"/>
        <v>12</v>
      </c>
      <c r="FF58" s="106">
        <f t="shared" si="305"/>
        <v>12.2</v>
      </c>
      <c r="FG58" s="106">
        <f t="shared" si="305"/>
        <v>10.9</v>
      </c>
      <c r="FH58" s="106">
        <f t="shared" si="305"/>
        <v>10.5</v>
      </c>
      <c r="FI58" s="106">
        <f t="shared" si="305"/>
        <v>8.1999999999999993</v>
      </c>
      <c r="FJ58" s="106">
        <f t="shared" si="305"/>
        <v>7.5</v>
      </c>
      <c r="FK58" s="106">
        <f t="shared" si="305"/>
        <v>7.4</v>
      </c>
      <c r="FL58" s="106">
        <f t="shared" si="305"/>
        <v>7</v>
      </c>
      <c r="FM58" s="106">
        <f t="shared" si="305"/>
        <v>6.8</v>
      </c>
      <c r="FN58" s="106">
        <f t="shared" si="305"/>
        <v>7.2</v>
      </c>
      <c r="FO58" s="106">
        <f t="shared" si="305"/>
        <v>6.3</v>
      </c>
      <c r="FP58" s="106">
        <f t="shared" si="305"/>
        <v>6</v>
      </c>
      <c r="FQ58" s="106">
        <f t="shared" ref="FQ58:FR58" si="306">ROUND(FQ60*3/FQ8,1)</f>
        <v>7.8</v>
      </c>
      <c r="FR58" s="106">
        <f t="shared" si="306"/>
        <v>8</v>
      </c>
      <c r="FS58" s="106">
        <f t="shared" ref="FS58:HE58" si="307">ROUND(FS60*3/FS8,1)</f>
        <v>7.4</v>
      </c>
      <c r="FT58" s="106">
        <f t="shared" si="307"/>
        <v>7.4</v>
      </c>
      <c r="FU58" s="106">
        <f t="shared" si="307"/>
        <v>7.5</v>
      </c>
      <c r="FV58" s="106">
        <f t="shared" si="307"/>
        <v>7.3</v>
      </c>
      <c r="FW58" s="106">
        <f t="shared" si="307"/>
        <v>7.5</v>
      </c>
      <c r="FX58" s="106">
        <f t="shared" si="307"/>
        <v>7.5</v>
      </c>
      <c r="FY58" s="106">
        <f t="shared" si="307"/>
        <v>7.5</v>
      </c>
      <c r="FZ58" s="106">
        <f t="shared" si="307"/>
        <v>7.5</v>
      </c>
      <c r="GA58" s="106">
        <f t="shared" si="307"/>
        <v>7.7</v>
      </c>
      <c r="GB58" s="106">
        <f t="shared" si="307"/>
        <v>7.9</v>
      </c>
      <c r="GC58" s="106">
        <f t="shared" si="307"/>
        <v>7.8</v>
      </c>
      <c r="GD58" s="106">
        <f t="shared" si="307"/>
        <v>7.9</v>
      </c>
      <c r="GE58" s="106">
        <f t="shared" si="307"/>
        <v>7.9</v>
      </c>
      <c r="GF58" s="106">
        <f t="shared" si="307"/>
        <v>8</v>
      </c>
      <c r="GG58" s="106">
        <f t="shared" si="307"/>
        <v>8.3000000000000007</v>
      </c>
      <c r="GH58" s="106">
        <f t="shared" si="307"/>
        <v>5.8</v>
      </c>
      <c r="GI58" s="106">
        <f t="shared" si="307"/>
        <v>6</v>
      </c>
      <c r="GJ58" s="106">
        <f t="shared" si="307"/>
        <v>6.2</v>
      </c>
      <c r="GK58" s="106">
        <f t="shared" si="307"/>
        <v>6.1</v>
      </c>
      <c r="GL58" s="106">
        <f t="shared" si="307"/>
        <v>6.3</v>
      </c>
      <c r="GM58" s="106">
        <f t="shared" si="307"/>
        <v>6.2</v>
      </c>
      <c r="GN58" s="106">
        <f t="shared" si="307"/>
        <v>6.5</v>
      </c>
      <c r="GO58" s="106">
        <f t="shared" si="307"/>
        <v>6.4</v>
      </c>
      <c r="GP58" s="106">
        <f t="shared" si="307"/>
        <v>6.5</v>
      </c>
      <c r="GQ58" s="106">
        <f t="shared" si="307"/>
        <v>6.8</v>
      </c>
      <c r="GR58" s="106">
        <f t="shared" si="307"/>
        <v>6.4</v>
      </c>
      <c r="GS58" s="106">
        <f t="shared" si="307"/>
        <v>6.5</v>
      </c>
      <c r="GT58" s="106">
        <f t="shared" si="307"/>
        <v>6.8</v>
      </c>
      <c r="GU58" s="106">
        <f t="shared" si="307"/>
        <v>5.3</v>
      </c>
      <c r="GV58" s="106">
        <f t="shared" si="307"/>
        <v>5.3</v>
      </c>
      <c r="GW58" s="106">
        <f t="shared" si="307"/>
        <v>5.6</v>
      </c>
      <c r="GX58" s="106">
        <f t="shared" si="307"/>
        <v>3.2</v>
      </c>
      <c r="GY58" s="106">
        <f t="shared" si="307"/>
        <v>3.4</v>
      </c>
      <c r="GZ58" s="106">
        <f t="shared" si="307"/>
        <v>3.5</v>
      </c>
      <c r="HA58" s="106">
        <f t="shared" si="307"/>
        <v>3.8</v>
      </c>
      <c r="HB58" s="106">
        <f t="shared" si="307"/>
        <v>2.5</v>
      </c>
      <c r="HC58" s="106">
        <f t="shared" si="307"/>
        <v>2.7</v>
      </c>
      <c r="HD58" s="106">
        <f t="shared" si="307"/>
        <v>3</v>
      </c>
      <c r="HE58" s="106">
        <f t="shared" si="307"/>
        <v>2.2999999999999998</v>
      </c>
    </row>
    <row r="59" spans="4:213" x14ac:dyDescent="0.25">
      <c r="H59" s="105" t="s">
        <v>9</v>
      </c>
      <c r="I59" s="106">
        <f t="shared" ref="I59:AN59" si="308">ROUND(I60*3/I6,1)</f>
        <v>48</v>
      </c>
      <c r="J59" s="106">
        <f t="shared" si="308"/>
        <v>47.8</v>
      </c>
      <c r="K59" s="106">
        <f t="shared" si="308"/>
        <v>48</v>
      </c>
      <c r="L59" s="106">
        <f t="shared" si="308"/>
        <v>48.3</v>
      </c>
      <c r="M59" s="106">
        <f t="shared" si="308"/>
        <v>47.5</v>
      </c>
      <c r="N59" s="106">
        <f t="shared" si="308"/>
        <v>47.8</v>
      </c>
      <c r="O59" s="106">
        <f t="shared" si="308"/>
        <v>47.4</v>
      </c>
      <c r="P59" s="106">
        <f t="shared" si="308"/>
        <v>47.4</v>
      </c>
      <c r="Q59" s="106">
        <f t="shared" si="308"/>
        <v>47.4</v>
      </c>
      <c r="R59" s="106">
        <f t="shared" si="308"/>
        <v>47.8</v>
      </c>
      <c r="S59" s="106">
        <f t="shared" si="308"/>
        <v>47.7</v>
      </c>
      <c r="T59" s="106">
        <f t="shared" si="308"/>
        <v>47.4</v>
      </c>
      <c r="U59" s="106">
        <f t="shared" si="308"/>
        <v>47.3</v>
      </c>
      <c r="V59" s="106">
        <f t="shared" si="308"/>
        <v>47.7</v>
      </c>
      <c r="W59" s="106">
        <f t="shared" si="308"/>
        <v>46.9</v>
      </c>
      <c r="X59" s="106">
        <f t="shared" si="308"/>
        <v>47.3</v>
      </c>
      <c r="Y59" s="106">
        <f t="shared" si="308"/>
        <v>46.5</v>
      </c>
      <c r="Z59" s="106">
        <f t="shared" si="308"/>
        <v>46.4</v>
      </c>
      <c r="AA59" s="106">
        <f t="shared" si="308"/>
        <v>46.4</v>
      </c>
      <c r="AB59" s="106">
        <f t="shared" si="308"/>
        <v>46.6</v>
      </c>
      <c r="AC59" s="106">
        <f t="shared" si="308"/>
        <v>45.9</v>
      </c>
      <c r="AD59" s="106">
        <f t="shared" si="308"/>
        <v>45.2</v>
      </c>
      <c r="AE59" s="106">
        <f t="shared" si="308"/>
        <v>45.2</v>
      </c>
      <c r="AF59" s="106">
        <f t="shared" si="308"/>
        <v>45.4</v>
      </c>
      <c r="AG59" s="106">
        <f t="shared" si="308"/>
        <v>44.5</v>
      </c>
      <c r="AH59" s="106">
        <f t="shared" si="308"/>
        <v>44.5</v>
      </c>
      <c r="AI59" s="106">
        <f t="shared" si="308"/>
        <v>43.4</v>
      </c>
      <c r="AJ59" s="106">
        <f t="shared" si="308"/>
        <v>42.7</v>
      </c>
      <c r="AK59" s="106">
        <f t="shared" si="308"/>
        <v>42</v>
      </c>
      <c r="AL59" s="106">
        <f t="shared" si="308"/>
        <v>42</v>
      </c>
      <c r="AM59" s="106">
        <f t="shared" si="308"/>
        <v>41</v>
      </c>
      <c r="AN59" s="106">
        <f t="shared" si="308"/>
        <v>40.6</v>
      </c>
      <c r="AO59" s="106">
        <f t="shared" ref="AO59:BT59" si="309">ROUND(AO60*3/AO6,1)</f>
        <v>39.799999999999997</v>
      </c>
      <c r="AP59" s="106">
        <f t="shared" si="309"/>
        <v>39.4</v>
      </c>
      <c r="AQ59" s="106">
        <f t="shared" si="309"/>
        <v>38.1</v>
      </c>
      <c r="AR59" s="106">
        <f t="shared" si="309"/>
        <v>37.6</v>
      </c>
      <c r="AS59" s="106">
        <f t="shared" si="309"/>
        <v>36</v>
      </c>
      <c r="AT59" s="106">
        <f t="shared" si="309"/>
        <v>34.9</v>
      </c>
      <c r="AU59" s="106">
        <f t="shared" si="309"/>
        <v>33.6</v>
      </c>
      <c r="AV59" s="106">
        <f t="shared" si="309"/>
        <v>32</v>
      </c>
      <c r="AW59" s="106">
        <f t="shared" si="309"/>
        <v>30</v>
      </c>
      <c r="AX59" s="106">
        <f t="shared" si="309"/>
        <v>14.4</v>
      </c>
      <c r="AY59" s="106">
        <f t="shared" si="309"/>
        <v>14.3</v>
      </c>
      <c r="AZ59" s="106">
        <f t="shared" si="309"/>
        <v>14.2</v>
      </c>
      <c r="BA59" s="106">
        <f t="shared" si="309"/>
        <v>14.3</v>
      </c>
      <c r="BB59" s="106">
        <f t="shared" si="309"/>
        <v>14.4</v>
      </c>
      <c r="BC59" s="106">
        <f t="shared" si="309"/>
        <v>14.4</v>
      </c>
      <c r="BD59" s="106">
        <f t="shared" si="309"/>
        <v>14.4</v>
      </c>
      <c r="BE59" s="106">
        <f t="shared" si="309"/>
        <v>14.3</v>
      </c>
      <c r="BF59" s="106">
        <f t="shared" si="309"/>
        <v>14.3</v>
      </c>
      <c r="BG59" s="106">
        <f t="shared" si="309"/>
        <v>14.4</v>
      </c>
      <c r="BH59" s="106">
        <f t="shared" si="309"/>
        <v>14.1</v>
      </c>
      <c r="BI59" s="106">
        <f t="shared" si="309"/>
        <v>14.2</v>
      </c>
      <c r="BJ59" s="106">
        <f t="shared" si="309"/>
        <v>14</v>
      </c>
      <c r="BK59" s="106">
        <f t="shared" si="309"/>
        <v>14.1</v>
      </c>
      <c r="BL59" s="106">
        <f t="shared" si="309"/>
        <v>14</v>
      </c>
      <c r="BM59" s="106">
        <f t="shared" si="309"/>
        <v>14.2</v>
      </c>
      <c r="BN59" s="106">
        <f t="shared" si="309"/>
        <v>14.2</v>
      </c>
      <c r="BO59" s="106">
        <f t="shared" si="309"/>
        <v>14.1</v>
      </c>
      <c r="BP59" s="106">
        <f t="shared" si="309"/>
        <v>13.9</v>
      </c>
      <c r="BQ59" s="106">
        <f t="shared" si="309"/>
        <v>13.8</v>
      </c>
      <c r="BR59" s="106">
        <f t="shared" si="309"/>
        <v>13.9</v>
      </c>
      <c r="BS59" s="106">
        <f t="shared" si="309"/>
        <v>13.6</v>
      </c>
      <c r="BT59" s="106">
        <f t="shared" si="309"/>
        <v>13.6</v>
      </c>
      <c r="BU59" s="106">
        <f t="shared" ref="BU59:CZ59" si="310">ROUND(BU60*3/BU6,1)</f>
        <v>13.6</v>
      </c>
      <c r="BV59" s="106">
        <f t="shared" si="310"/>
        <v>13.2</v>
      </c>
      <c r="BW59" s="106">
        <f t="shared" si="310"/>
        <v>13.1</v>
      </c>
      <c r="BX59" s="106">
        <f t="shared" si="310"/>
        <v>13.1</v>
      </c>
      <c r="BY59" s="106">
        <f t="shared" si="310"/>
        <v>13</v>
      </c>
      <c r="BZ59" s="106">
        <f t="shared" si="310"/>
        <v>12.7</v>
      </c>
      <c r="CA59" s="106">
        <f t="shared" si="310"/>
        <v>12.5</v>
      </c>
      <c r="CB59" s="106">
        <f t="shared" si="310"/>
        <v>12.1</v>
      </c>
      <c r="CC59" s="106">
        <f t="shared" si="310"/>
        <v>12.3</v>
      </c>
      <c r="CD59" s="106">
        <f t="shared" si="310"/>
        <v>11.8</v>
      </c>
      <c r="CE59" s="106">
        <f t="shared" si="310"/>
        <v>11.7</v>
      </c>
      <c r="CF59" s="106">
        <f t="shared" si="310"/>
        <v>11.3</v>
      </c>
      <c r="CG59" s="106">
        <f t="shared" si="310"/>
        <v>11.4</v>
      </c>
      <c r="CH59" s="106">
        <f t="shared" si="310"/>
        <v>10.8</v>
      </c>
      <c r="CI59" s="106">
        <f t="shared" si="310"/>
        <v>10.6</v>
      </c>
      <c r="CJ59" s="106">
        <f t="shared" si="310"/>
        <v>10.1</v>
      </c>
      <c r="CK59" s="106">
        <f t="shared" si="310"/>
        <v>9.3000000000000007</v>
      </c>
      <c r="CL59" s="106">
        <f t="shared" si="310"/>
        <v>8.9</v>
      </c>
      <c r="CM59" s="106">
        <f t="shared" si="310"/>
        <v>11.5</v>
      </c>
      <c r="CN59" s="106">
        <f t="shared" si="310"/>
        <v>11.5</v>
      </c>
      <c r="CO59" s="106">
        <f t="shared" si="310"/>
        <v>11.6</v>
      </c>
      <c r="CP59" s="106">
        <f t="shared" si="310"/>
        <v>11.4</v>
      </c>
      <c r="CQ59" s="106">
        <f t="shared" si="310"/>
        <v>11.4</v>
      </c>
      <c r="CR59" s="106">
        <f t="shared" si="310"/>
        <v>11.5</v>
      </c>
      <c r="CS59" s="106">
        <f t="shared" si="310"/>
        <v>11.4</v>
      </c>
      <c r="CT59" s="106">
        <f t="shared" si="310"/>
        <v>11.5</v>
      </c>
      <c r="CU59" s="106">
        <f t="shared" si="310"/>
        <v>11.5</v>
      </c>
      <c r="CV59" s="106">
        <f t="shared" si="310"/>
        <v>11.5</v>
      </c>
      <c r="CW59" s="106">
        <f t="shared" si="310"/>
        <v>11.4</v>
      </c>
      <c r="CX59" s="106">
        <f t="shared" si="310"/>
        <v>11.4</v>
      </c>
      <c r="CY59" s="106">
        <f t="shared" si="310"/>
        <v>11.5</v>
      </c>
      <c r="CZ59" s="106">
        <f t="shared" si="310"/>
        <v>11.5</v>
      </c>
      <c r="DA59" s="106">
        <f t="shared" ref="DA59:EF59" si="311">ROUND(DA60*3/DA6,1)</f>
        <v>11.1</v>
      </c>
      <c r="DB59" s="106">
        <f t="shared" si="311"/>
        <v>11.3</v>
      </c>
      <c r="DC59" s="106">
        <f t="shared" si="311"/>
        <v>11.3</v>
      </c>
      <c r="DD59" s="106">
        <f t="shared" si="311"/>
        <v>9.5</v>
      </c>
      <c r="DE59" s="106">
        <f t="shared" si="311"/>
        <v>9.4</v>
      </c>
      <c r="DF59" s="106">
        <f t="shared" si="311"/>
        <v>9.1</v>
      </c>
      <c r="DG59" s="106">
        <f t="shared" si="311"/>
        <v>9</v>
      </c>
      <c r="DH59" s="106">
        <f t="shared" si="311"/>
        <v>9</v>
      </c>
      <c r="DI59" s="106">
        <f t="shared" si="311"/>
        <v>9.1</v>
      </c>
      <c r="DJ59" s="106">
        <f t="shared" si="311"/>
        <v>9.1</v>
      </c>
      <c r="DK59" s="106">
        <f t="shared" si="311"/>
        <v>8.8000000000000007</v>
      </c>
      <c r="DL59" s="106">
        <f t="shared" si="311"/>
        <v>8.8000000000000007</v>
      </c>
      <c r="DM59" s="106">
        <f t="shared" si="311"/>
        <v>8.8000000000000007</v>
      </c>
      <c r="DN59" s="106">
        <f t="shared" si="311"/>
        <v>8.6</v>
      </c>
      <c r="DO59" s="106">
        <f t="shared" si="311"/>
        <v>8.4</v>
      </c>
      <c r="DP59" s="106">
        <f t="shared" si="311"/>
        <v>8.1999999999999993</v>
      </c>
      <c r="DQ59" s="106">
        <f t="shared" si="311"/>
        <v>8.1</v>
      </c>
      <c r="DR59" s="106">
        <f t="shared" si="311"/>
        <v>8</v>
      </c>
      <c r="DS59" s="106">
        <f t="shared" si="311"/>
        <v>8</v>
      </c>
      <c r="DT59" s="106">
        <f t="shared" si="311"/>
        <v>6.2</v>
      </c>
      <c r="DU59" s="106">
        <f t="shared" si="311"/>
        <v>6.1</v>
      </c>
      <c r="DV59" s="106">
        <f t="shared" si="311"/>
        <v>5.8</v>
      </c>
      <c r="DW59" s="106">
        <f t="shared" si="311"/>
        <v>5.8</v>
      </c>
      <c r="DX59" s="106">
        <f t="shared" si="311"/>
        <v>5.5</v>
      </c>
      <c r="DY59" s="106">
        <f t="shared" si="311"/>
        <v>5.3</v>
      </c>
      <c r="DZ59" s="106">
        <f t="shared" si="311"/>
        <v>5.0999999999999996</v>
      </c>
      <c r="EA59" s="106">
        <f t="shared" si="311"/>
        <v>5</v>
      </c>
      <c r="EB59" s="106">
        <f t="shared" si="311"/>
        <v>8.1999999999999993</v>
      </c>
      <c r="EC59" s="106">
        <f t="shared" si="311"/>
        <v>8.1999999999999993</v>
      </c>
      <c r="ED59" s="106">
        <f t="shared" si="311"/>
        <v>7.8</v>
      </c>
      <c r="EE59" s="106">
        <f t="shared" si="311"/>
        <v>7.8</v>
      </c>
      <c r="EF59" s="106">
        <f t="shared" si="311"/>
        <v>7.8</v>
      </c>
      <c r="EG59" s="106">
        <f t="shared" ref="EG59:FL59" si="312">ROUND(EG60*3/EG6,1)</f>
        <v>7.8</v>
      </c>
      <c r="EH59" s="106">
        <f t="shared" si="312"/>
        <v>7.8</v>
      </c>
      <c r="EI59" s="106">
        <f t="shared" si="312"/>
        <v>7.9</v>
      </c>
      <c r="EJ59" s="106">
        <f t="shared" si="312"/>
        <v>7.8</v>
      </c>
      <c r="EK59" s="106">
        <f t="shared" si="312"/>
        <v>7.5</v>
      </c>
      <c r="EL59" s="106">
        <f t="shared" si="312"/>
        <v>7.5</v>
      </c>
      <c r="EM59" s="106">
        <f t="shared" si="312"/>
        <v>7.7</v>
      </c>
      <c r="EN59" s="106">
        <f t="shared" si="312"/>
        <v>7.5</v>
      </c>
      <c r="EO59" s="106">
        <f t="shared" si="312"/>
        <v>7.5</v>
      </c>
      <c r="EP59" s="106">
        <f t="shared" si="312"/>
        <v>7.4</v>
      </c>
      <c r="EQ59" s="106">
        <f t="shared" si="312"/>
        <v>7.5</v>
      </c>
      <c r="ER59" s="106">
        <f t="shared" si="312"/>
        <v>7.4</v>
      </c>
      <c r="ES59" s="106">
        <f t="shared" si="312"/>
        <v>6.6</v>
      </c>
      <c r="ET59" s="106">
        <f t="shared" si="312"/>
        <v>6.7</v>
      </c>
      <c r="EU59" s="106">
        <f t="shared" si="312"/>
        <v>6.5</v>
      </c>
      <c r="EV59" s="106">
        <f t="shared" si="312"/>
        <v>6.6</v>
      </c>
      <c r="EW59" s="106">
        <f t="shared" si="312"/>
        <v>6.7</v>
      </c>
      <c r="EX59" s="106">
        <f t="shared" si="312"/>
        <v>6.1</v>
      </c>
      <c r="EY59" s="106">
        <f t="shared" si="312"/>
        <v>6.2</v>
      </c>
      <c r="EZ59" s="106">
        <f t="shared" si="312"/>
        <v>6.1</v>
      </c>
      <c r="FA59" s="106">
        <f t="shared" si="312"/>
        <v>5.9</v>
      </c>
      <c r="FB59" s="106">
        <f t="shared" si="312"/>
        <v>6</v>
      </c>
      <c r="FC59" s="106">
        <f t="shared" si="312"/>
        <v>5.9</v>
      </c>
      <c r="FD59" s="106">
        <f t="shared" si="312"/>
        <v>6</v>
      </c>
      <c r="FE59" s="106">
        <f t="shared" si="312"/>
        <v>6</v>
      </c>
      <c r="FF59" s="106">
        <f t="shared" si="312"/>
        <v>6.1</v>
      </c>
      <c r="FG59" s="106">
        <f t="shared" si="312"/>
        <v>5.5</v>
      </c>
      <c r="FH59" s="106">
        <f t="shared" si="312"/>
        <v>5.3</v>
      </c>
      <c r="FI59" s="106">
        <f t="shared" si="312"/>
        <v>4.0999999999999996</v>
      </c>
      <c r="FJ59" s="106">
        <f t="shared" si="312"/>
        <v>3.8</v>
      </c>
      <c r="FK59" s="106">
        <f t="shared" si="312"/>
        <v>3.7</v>
      </c>
      <c r="FL59" s="106">
        <f t="shared" si="312"/>
        <v>3.5</v>
      </c>
      <c r="FM59" s="106">
        <f t="shared" ref="FM59:FQ59" si="313">ROUND(FM60*3/FM6,1)</f>
        <v>3.4</v>
      </c>
      <c r="FN59" s="106">
        <f t="shared" si="313"/>
        <v>3.6</v>
      </c>
      <c r="FO59" s="106">
        <f t="shared" si="313"/>
        <v>3.2</v>
      </c>
      <c r="FP59" s="106">
        <f t="shared" si="313"/>
        <v>3</v>
      </c>
      <c r="FQ59" s="106">
        <f t="shared" si="313"/>
        <v>3.9</v>
      </c>
      <c r="FR59" s="106">
        <f t="shared" ref="FR59:HE59" si="314">ROUND(FR60*3/FR6,1)</f>
        <v>4</v>
      </c>
      <c r="FS59" s="106">
        <f t="shared" si="314"/>
        <v>3.7</v>
      </c>
      <c r="FT59" s="106">
        <f t="shared" si="314"/>
        <v>3.7</v>
      </c>
      <c r="FU59" s="106">
        <f t="shared" si="314"/>
        <v>3.8</v>
      </c>
      <c r="FV59" s="106">
        <f t="shared" si="314"/>
        <v>3.7</v>
      </c>
      <c r="FW59" s="106">
        <f t="shared" si="314"/>
        <v>3.8</v>
      </c>
      <c r="FX59" s="106">
        <f t="shared" si="314"/>
        <v>3.8</v>
      </c>
      <c r="FY59" s="106">
        <f t="shared" si="314"/>
        <v>3.8</v>
      </c>
      <c r="FZ59" s="106">
        <f t="shared" si="314"/>
        <v>3.8</v>
      </c>
      <c r="GA59" s="106">
        <f t="shared" si="314"/>
        <v>3.9</v>
      </c>
      <c r="GB59" s="106">
        <f t="shared" si="314"/>
        <v>4</v>
      </c>
      <c r="GC59" s="106">
        <f t="shared" si="314"/>
        <v>3.9</v>
      </c>
      <c r="GD59" s="106">
        <f t="shared" si="314"/>
        <v>3.9</v>
      </c>
      <c r="GE59" s="106">
        <f t="shared" si="314"/>
        <v>3.9</v>
      </c>
      <c r="GF59" s="106">
        <f t="shared" si="314"/>
        <v>4</v>
      </c>
      <c r="GG59" s="106">
        <f t="shared" si="314"/>
        <v>4.0999999999999996</v>
      </c>
      <c r="GH59" s="106">
        <f t="shared" si="314"/>
        <v>2.9</v>
      </c>
      <c r="GI59" s="106">
        <f t="shared" si="314"/>
        <v>3</v>
      </c>
      <c r="GJ59" s="106">
        <f t="shared" si="314"/>
        <v>3.1</v>
      </c>
      <c r="GK59" s="106">
        <f t="shared" si="314"/>
        <v>3.1</v>
      </c>
      <c r="GL59" s="106">
        <f t="shared" si="314"/>
        <v>3.2</v>
      </c>
      <c r="GM59" s="106">
        <f t="shared" si="314"/>
        <v>3.1</v>
      </c>
      <c r="GN59" s="106">
        <f t="shared" si="314"/>
        <v>3.2</v>
      </c>
      <c r="GO59" s="106">
        <f t="shared" si="314"/>
        <v>3.2</v>
      </c>
      <c r="GP59" s="106">
        <f t="shared" si="314"/>
        <v>3.3</v>
      </c>
      <c r="GQ59" s="106">
        <f t="shared" si="314"/>
        <v>3.4</v>
      </c>
      <c r="GR59" s="106">
        <f t="shared" si="314"/>
        <v>3.2</v>
      </c>
      <c r="GS59" s="106">
        <f t="shared" si="314"/>
        <v>3.2</v>
      </c>
      <c r="GT59" s="106">
        <f t="shared" si="314"/>
        <v>3.4</v>
      </c>
      <c r="GU59" s="106">
        <f t="shared" si="314"/>
        <v>2.7</v>
      </c>
      <c r="GV59" s="106">
        <f t="shared" si="314"/>
        <v>2.6</v>
      </c>
      <c r="GW59" s="106">
        <f t="shared" si="314"/>
        <v>2.8</v>
      </c>
      <c r="GX59" s="106">
        <f t="shared" si="314"/>
        <v>1.6</v>
      </c>
      <c r="GY59" s="106">
        <f t="shared" si="314"/>
        <v>1.7</v>
      </c>
      <c r="GZ59" s="106">
        <f t="shared" si="314"/>
        <v>1.7</v>
      </c>
      <c r="HA59" s="106">
        <f t="shared" si="314"/>
        <v>1.9</v>
      </c>
      <c r="HB59" s="106">
        <f t="shared" si="314"/>
        <v>1.2</v>
      </c>
      <c r="HC59" s="106">
        <f t="shared" si="314"/>
        <v>1.4</v>
      </c>
      <c r="HD59" s="106">
        <f t="shared" si="314"/>
        <v>1.5</v>
      </c>
      <c r="HE59" s="106">
        <f t="shared" si="314"/>
        <v>1.1000000000000001</v>
      </c>
    </row>
    <row r="60" spans="4:213" x14ac:dyDescent="0.25">
      <c r="H60" s="105" t="s">
        <v>64</v>
      </c>
      <c r="I60" s="107">
        <f>SUM(I9:I56)</f>
        <v>768</v>
      </c>
      <c r="J60" s="107">
        <f t="shared" ref="J60:AW60" si="315">SUM(J9:J56)</f>
        <v>749</v>
      </c>
      <c r="K60" s="107">
        <f t="shared" si="315"/>
        <v>736</v>
      </c>
      <c r="L60" s="107">
        <f t="shared" si="315"/>
        <v>724</v>
      </c>
      <c r="M60" s="107">
        <f t="shared" si="315"/>
        <v>696</v>
      </c>
      <c r="N60" s="107">
        <f t="shared" si="315"/>
        <v>685</v>
      </c>
      <c r="O60" s="107">
        <f t="shared" si="315"/>
        <v>664</v>
      </c>
      <c r="P60" s="107">
        <f t="shared" si="315"/>
        <v>648</v>
      </c>
      <c r="Q60" s="107">
        <f t="shared" si="315"/>
        <v>632</v>
      </c>
      <c r="R60" s="107">
        <f t="shared" si="315"/>
        <v>621</v>
      </c>
      <c r="S60" s="107">
        <f t="shared" si="315"/>
        <v>604</v>
      </c>
      <c r="T60" s="107">
        <f t="shared" si="315"/>
        <v>584</v>
      </c>
      <c r="U60" s="107">
        <f t="shared" si="315"/>
        <v>568</v>
      </c>
      <c r="V60" s="107">
        <f t="shared" si="315"/>
        <v>557</v>
      </c>
      <c r="W60" s="107">
        <f t="shared" si="315"/>
        <v>532</v>
      </c>
      <c r="X60" s="107">
        <f t="shared" si="315"/>
        <v>520</v>
      </c>
      <c r="Y60" s="107">
        <f t="shared" si="315"/>
        <v>496</v>
      </c>
      <c r="Z60" s="107">
        <f t="shared" si="315"/>
        <v>479</v>
      </c>
      <c r="AA60" s="107">
        <f t="shared" si="315"/>
        <v>464</v>
      </c>
      <c r="AB60" s="107">
        <f t="shared" si="315"/>
        <v>450</v>
      </c>
      <c r="AC60" s="107">
        <f t="shared" si="315"/>
        <v>428</v>
      </c>
      <c r="AD60" s="107">
        <f t="shared" si="315"/>
        <v>407</v>
      </c>
      <c r="AE60" s="107">
        <f t="shared" si="315"/>
        <v>392</v>
      </c>
      <c r="AF60" s="107">
        <f t="shared" si="315"/>
        <v>378</v>
      </c>
      <c r="AG60" s="107">
        <f t="shared" si="315"/>
        <v>356</v>
      </c>
      <c r="AH60" s="107">
        <f t="shared" si="315"/>
        <v>341</v>
      </c>
      <c r="AI60" s="107">
        <f t="shared" si="315"/>
        <v>318</v>
      </c>
      <c r="AJ60" s="107">
        <f t="shared" si="315"/>
        <v>299</v>
      </c>
      <c r="AK60" s="107">
        <f t="shared" si="315"/>
        <v>280</v>
      </c>
      <c r="AL60" s="107">
        <f t="shared" si="315"/>
        <v>266</v>
      </c>
      <c r="AM60" s="107">
        <f t="shared" si="315"/>
        <v>246</v>
      </c>
      <c r="AN60" s="107">
        <f t="shared" si="315"/>
        <v>230</v>
      </c>
      <c r="AO60" s="107">
        <f t="shared" si="315"/>
        <v>212</v>
      </c>
      <c r="AP60" s="107">
        <f t="shared" si="315"/>
        <v>197</v>
      </c>
      <c r="AQ60" s="107">
        <f t="shared" si="315"/>
        <v>178</v>
      </c>
      <c r="AR60" s="107">
        <f t="shared" si="315"/>
        <v>163</v>
      </c>
      <c r="AS60" s="107">
        <f t="shared" si="315"/>
        <v>144</v>
      </c>
      <c r="AT60" s="107">
        <f t="shared" si="315"/>
        <v>128</v>
      </c>
      <c r="AU60" s="107">
        <f t="shared" si="315"/>
        <v>112</v>
      </c>
      <c r="AV60" s="107">
        <f t="shared" si="315"/>
        <v>96</v>
      </c>
      <c r="AW60" s="107">
        <f t="shared" si="315"/>
        <v>80</v>
      </c>
      <c r="AX60" s="107">
        <f>SUM(AX9:AX56)</f>
        <v>691</v>
      </c>
      <c r="AY60" s="107">
        <f t="shared" ref="AY60:CL60" si="316">SUM(AY9:AY56)</f>
        <v>671</v>
      </c>
      <c r="AZ60" s="107">
        <f t="shared" si="316"/>
        <v>655</v>
      </c>
      <c r="BA60" s="107">
        <f t="shared" si="316"/>
        <v>643</v>
      </c>
      <c r="BB60" s="107">
        <f t="shared" si="316"/>
        <v>633</v>
      </c>
      <c r="BC60" s="107">
        <f t="shared" si="316"/>
        <v>620</v>
      </c>
      <c r="BD60" s="107">
        <f t="shared" si="316"/>
        <v>604</v>
      </c>
      <c r="BE60" s="107">
        <f t="shared" si="316"/>
        <v>588</v>
      </c>
      <c r="BF60" s="107">
        <f t="shared" si="316"/>
        <v>572</v>
      </c>
      <c r="BG60" s="107">
        <f t="shared" si="316"/>
        <v>562</v>
      </c>
      <c r="BH60" s="107">
        <f t="shared" si="316"/>
        <v>536</v>
      </c>
      <c r="BI60" s="107">
        <f t="shared" si="316"/>
        <v>526</v>
      </c>
      <c r="BJ60" s="107">
        <f t="shared" si="316"/>
        <v>504</v>
      </c>
      <c r="BK60" s="107">
        <f t="shared" si="316"/>
        <v>492</v>
      </c>
      <c r="BL60" s="107">
        <f t="shared" si="316"/>
        <v>477</v>
      </c>
      <c r="BM60" s="107">
        <f t="shared" si="316"/>
        <v>467</v>
      </c>
      <c r="BN60" s="107">
        <f t="shared" si="316"/>
        <v>453</v>
      </c>
      <c r="BO60" s="107">
        <f t="shared" si="316"/>
        <v>437</v>
      </c>
      <c r="BP60" s="107">
        <f t="shared" si="316"/>
        <v>416</v>
      </c>
      <c r="BQ60" s="107">
        <f t="shared" si="316"/>
        <v>401</v>
      </c>
      <c r="BR60" s="107">
        <f t="shared" si="316"/>
        <v>388</v>
      </c>
      <c r="BS60" s="107">
        <f t="shared" si="316"/>
        <v>366</v>
      </c>
      <c r="BT60" s="107">
        <f t="shared" si="316"/>
        <v>354</v>
      </c>
      <c r="BU60" s="107">
        <f t="shared" si="316"/>
        <v>341</v>
      </c>
      <c r="BV60" s="107">
        <f t="shared" si="316"/>
        <v>316</v>
      </c>
      <c r="BW60" s="107">
        <f t="shared" si="316"/>
        <v>301</v>
      </c>
      <c r="BX60" s="107">
        <f t="shared" si="316"/>
        <v>288</v>
      </c>
      <c r="BY60" s="107">
        <f t="shared" si="316"/>
        <v>274</v>
      </c>
      <c r="BZ60" s="107">
        <f t="shared" si="316"/>
        <v>254</v>
      </c>
      <c r="CA60" s="107">
        <f t="shared" si="316"/>
        <v>237</v>
      </c>
      <c r="CB60" s="107">
        <f t="shared" si="316"/>
        <v>218</v>
      </c>
      <c r="CC60" s="107">
        <f t="shared" si="316"/>
        <v>209</v>
      </c>
      <c r="CD60" s="107">
        <f t="shared" si="316"/>
        <v>188</v>
      </c>
      <c r="CE60" s="107">
        <f t="shared" si="316"/>
        <v>176</v>
      </c>
      <c r="CF60" s="107">
        <f t="shared" si="316"/>
        <v>158</v>
      </c>
      <c r="CG60" s="107">
        <f t="shared" si="316"/>
        <v>148</v>
      </c>
      <c r="CH60" s="107">
        <f t="shared" si="316"/>
        <v>129</v>
      </c>
      <c r="CI60" s="107">
        <f t="shared" si="316"/>
        <v>117</v>
      </c>
      <c r="CJ60" s="107">
        <f t="shared" si="316"/>
        <v>101</v>
      </c>
      <c r="CK60" s="107">
        <f t="shared" si="316"/>
        <v>84</v>
      </c>
      <c r="CL60" s="107">
        <f t="shared" si="316"/>
        <v>71</v>
      </c>
      <c r="CM60" s="107">
        <f>SUM(CM9:CM56)</f>
        <v>551</v>
      </c>
      <c r="CN60" s="107">
        <f t="shared" ref="CN60:EA60" si="317">SUM(CN9:CN56)</f>
        <v>541</v>
      </c>
      <c r="CO60" s="107">
        <f t="shared" si="317"/>
        <v>534</v>
      </c>
      <c r="CP60" s="107">
        <f t="shared" si="317"/>
        <v>513</v>
      </c>
      <c r="CQ60" s="107">
        <f t="shared" si="317"/>
        <v>501</v>
      </c>
      <c r="CR60" s="107">
        <f t="shared" si="317"/>
        <v>493</v>
      </c>
      <c r="CS60" s="107">
        <f t="shared" si="317"/>
        <v>480</v>
      </c>
      <c r="CT60" s="107">
        <f t="shared" si="317"/>
        <v>473</v>
      </c>
      <c r="CU60" s="107">
        <f t="shared" si="317"/>
        <v>461</v>
      </c>
      <c r="CV60" s="107">
        <f t="shared" si="317"/>
        <v>447</v>
      </c>
      <c r="CW60" s="107">
        <f t="shared" si="317"/>
        <v>432</v>
      </c>
      <c r="CX60" s="107">
        <f t="shared" si="317"/>
        <v>420</v>
      </c>
      <c r="CY60" s="107">
        <f t="shared" si="317"/>
        <v>414</v>
      </c>
      <c r="CZ60" s="107">
        <f t="shared" si="317"/>
        <v>403</v>
      </c>
      <c r="DA60" s="107">
        <f t="shared" si="317"/>
        <v>378</v>
      </c>
      <c r="DB60" s="107">
        <f t="shared" si="317"/>
        <v>373</v>
      </c>
      <c r="DC60" s="107">
        <f t="shared" si="317"/>
        <v>362</v>
      </c>
      <c r="DD60" s="107">
        <f t="shared" si="317"/>
        <v>293</v>
      </c>
      <c r="DE60" s="107">
        <f t="shared" si="317"/>
        <v>282</v>
      </c>
      <c r="DF60" s="107">
        <f t="shared" si="317"/>
        <v>263</v>
      </c>
      <c r="DG60" s="107">
        <f t="shared" si="317"/>
        <v>253</v>
      </c>
      <c r="DH60" s="107">
        <f t="shared" si="317"/>
        <v>242</v>
      </c>
      <c r="DI60" s="107">
        <f t="shared" si="317"/>
        <v>237</v>
      </c>
      <c r="DJ60" s="107">
        <f t="shared" si="317"/>
        <v>228</v>
      </c>
      <c r="DK60" s="107">
        <f t="shared" si="317"/>
        <v>212</v>
      </c>
      <c r="DL60" s="107">
        <f t="shared" si="317"/>
        <v>203</v>
      </c>
      <c r="DM60" s="107">
        <f t="shared" si="317"/>
        <v>194</v>
      </c>
      <c r="DN60" s="107">
        <f t="shared" si="317"/>
        <v>181</v>
      </c>
      <c r="DO60" s="107">
        <f t="shared" si="317"/>
        <v>168</v>
      </c>
      <c r="DP60" s="107">
        <f t="shared" si="317"/>
        <v>156</v>
      </c>
      <c r="DQ60" s="107">
        <f t="shared" si="317"/>
        <v>145</v>
      </c>
      <c r="DR60" s="107">
        <f t="shared" si="317"/>
        <v>136</v>
      </c>
      <c r="DS60" s="107">
        <f t="shared" si="317"/>
        <v>128</v>
      </c>
      <c r="DT60" s="107">
        <f t="shared" si="317"/>
        <v>93</v>
      </c>
      <c r="DU60" s="107">
        <f t="shared" si="317"/>
        <v>85</v>
      </c>
      <c r="DV60" s="107">
        <f t="shared" si="317"/>
        <v>76</v>
      </c>
      <c r="DW60" s="107">
        <f t="shared" si="317"/>
        <v>70</v>
      </c>
      <c r="DX60" s="107">
        <f t="shared" si="317"/>
        <v>61</v>
      </c>
      <c r="DY60" s="107">
        <f t="shared" si="317"/>
        <v>53</v>
      </c>
      <c r="DZ60" s="107">
        <f t="shared" si="317"/>
        <v>46</v>
      </c>
      <c r="EA60" s="107">
        <f t="shared" si="317"/>
        <v>40</v>
      </c>
      <c r="EB60" s="107">
        <f>SUM(EB9:EB56)</f>
        <v>262</v>
      </c>
      <c r="EC60" s="107">
        <f t="shared" ref="EC60:FP60" si="318">SUM(EC9:EC56)</f>
        <v>257</v>
      </c>
      <c r="ED60" s="107">
        <f t="shared" si="318"/>
        <v>239</v>
      </c>
      <c r="EE60" s="107">
        <f t="shared" si="318"/>
        <v>233</v>
      </c>
      <c r="EF60" s="107">
        <f t="shared" si="318"/>
        <v>230</v>
      </c>
      <c r="EG60" s="107">
        <f t="shared" si="318"/>
        <v>225</v>
      </c>
      <c r="EH60" s="107">
        <f t="shared" si="318"/>
        <v>219</v>
      </c>
      <c r="EI60" s="107">
        <f t="shared" si="318"/>
        <v>217</v>
      </c>
      <c r="EJ60" s="107">
        <f t="shared" si="318"/>
        <v>209</v>
      </c>
      <c r="EK60" s="107">
        <f t="shared" si="318"/>
        <v>195</v>
      </c>
      <c r="EL60" s="107">
        <f t="shared" si="318"/>
        <v>190</v>
      </c>
      <c r="EM60" s="107">
        <f t="shared" si="318"/>
        <v>189</v>
      </c>
      <c r="EN60" s="107">
        <f t="shared" si="318"/>
        <v>181</v>
      </c>
      <c r="EO60" s="107">
        <f t="shared" si="318"/>
        <v>174</v>
      </c>
      <c r="EP60" s="107">
        <f t="shared" si="318"/>
        <v>167</v>
      </c>
      <c r="EQ60" s="107">
        <f t="shared" si="318"/>
        <v>164</v>
      </c>
      <c r="ER60" s="107">
        <f t="shared" si="318"/>
        <v>158</v>
      </c>
      <c r="ES60" s="107">
        <f t="shared" si="318"/>
        <v>137</v>
      </c>
      <c r="ET60" s="107">
        <f t="shared" si="318"/>
        <v>134</v>
      </c>
      <c r="EU60" s="107">
        <f t="shared" si="318"/>
        <v>125</v>
      </c>
      <c r="EV60" s="107">
        <f t="shared" si="318"/>
        <v>124</v>
      </c>
      <c r="EW60" s="107">
        <f t="shared" si="318"/>
        <v>120</v>
      </c>
      <c r="EX60" s="107">
        <f t="shared" si="318"/>
        <v>105</v>
      </c>
      <c r="EY60" s="107">
        <f t="shared" si="318"/>
        <v>103</v>
      </c>
      <c r="EZ60" s="107">
        <f t="shared" si="318"/>
        <v>97</v>
      </c>
      <c r="FA60" s="107">
        <f t="shared" si="318"/>
        <v>91</v>
      </c>
      <c r="FB60" s="107">
        <f t="shared" si="318"/>
        <v>88</v>
      </c>
      <c r="FC60" s="107">
        <f t="shared" si="318"/>
        <v>83</v>
      </c>
      <c r="FD60" s="107">
        <f t="shared" si="318"/>
        <v>80</v>
      </c>
      <c r="FE60" s="107">
        <f t="shared" si="318"/>
        <v>76</v>
      </c>
      <c r="FF60" s="107">
        <f t="shared" si="318"/>
        <v>73</v>
      </c>
      <c r="FG60" s="107">
        <f t="shared" si="318"/>
        <v>62</v>
      </c>
      <c r="FH60" s="107">
        <f t="shared" si="318"/>
        <v>56</v>
      </c>
      <c r="FI60" s="107">
        <f t="shared" si="318"/>
        <v>41</v>
      </c>
      <c r="FJ60" s="107">
        <f t="shared" si="318"/>
        <v>35</v>
      </c>
      <c r="FK60" s="107">
        <f t="shared" si="318"/>
        <v>32</v>
      </c>
      <c r="FL60" s="107">
        <f t="shared" si="318"/>
        <v>28</v>
      </c>
      <c r="FM60" s="107">
        <f t="shared" si="318"/>
        <v>25</v>
      </c>
      <c r="FN60" s="107">
        <f t="shared" si="318"/>
        <v>24</v>
      </c>
      <c r="FO60" s="107">
        <f t="shared" si="318"/>
        <v>19</v>
      </c>
      <c r="FP60" s="107">
        <f t="shared" si="318"/>
        <v>16</v>
      </c>
      <c r="FQ60" s="107">
        <f t="shared" ref="FQ60:FR60" si="319">SUM(FQ9:FQ56)</f>
        <v>125</v>
      </c>
      <c r="FR60" s="107">
        <f t="shared" si="319"/>
        <v>125</v>
      </c>
      <c r="FS60" s="107">
        <f t="shared" ref="FS60:HE60" si="320">SUM(FS9:FS56)</f>
        <v>114</v>
      </c>
      <c r="FT60" s="107">
        <f t="shared" si="320"/>
        <v>111</v>
      </c>
      <c r="FU60" s="107">
        <f t="shared" si="320"/>
        <v>110</v>
      </c>
      <c r="FV60" s="107">
        <f t="shared" si="320"/>
        <v>105</v>
      </c>
      <c r="FW60" s="107">
        <f t="shared" si="320"/>
        <v>105</v>
      </c>
      <c r="FX60" s="107">
        <f t="shared" si="320"/>
        <v>103</v>
      </c>
      <c r="FY60" s="107">
        <f t="shared" si="320"/>
        <v>100</v>
      </c>
      <c r="FZ60" s="107">
        <f t="shared" si="320"/>
        <v>98</v>
      </c>
      <c r="GA60" s="107">
        <f t="shared" si="320"/>
        <v>98</v>
      </c>
      <c r="GB60" s="107">
        <f t="shared" si="320"/>
        <v>98</v>
      </c>
      <c r="GC60" s="107">
        <f t="shared" si="320"/>
        <v>94</v>
      </c>
      <c r="GD60" s="107">
        <f t="shared" si="320"/>
        <v>92</v>
      </c>
      <c r="GE60" s="107">
        <f t="shared" si="320"/>
        <v>89</v>
      </c>
      <c r="GF60" s="107">
        <f t="shared" si="320"/>
        <v>88</v>
      </c>
      <c r="GG60" s="107">
        <f t="shared" si="320"/>
        <v>88</v>
      </c>
      <c r="GH60" s="107">
        <f t="shared" si="320"/>
        <v>60</v>
      </c>
      <c r="GI60" s="107">
        <f t="shared" si="320"/>
        <v>60</v>
      </c>
      <c r="GJ60" s="107">
        <f t="shared" si="320"/>
        <v>60</v>
      </c>
      <c r="GK60" s="107">
        <f t="shared" si="320"/>
        <v>57</v>
      </c>
      <c r="GL60" s="107">
        <f t="shared" si="320"/>
        <v>57</v>
      </c>
      <c r="GM60" s="107">
        <f t="shared" si="320"/>
        <v>54</v>
      </c>
      <c r="GN60" s="107">
        <f t="shared" si="320"/>
        <v>54</v>
      </c>
      <c r="GO60" s="107">
        <f t="shared" si="320"/>
        <v>51</v>
      </c>
      <c r="GP60" s="107">
        <f t="shared" si="320"/>
        <v>50</v>
      </c>
      <c r="GQ60" s="107">
        <f t="shared" si="320"/>
        <v>50</v>
      </c>
      <c r="GR60" s="107">
        <f t="shared" si="320"/>
        <v>45</v>
      </c>
      <c r="GS60" s="107">
        <f t="shared" si="320"/>
        <v>43</v>
      </c>
      <c r="GT60" s="107">
        <f t="shared" si="320"/>
        <v>43</v>
      </c>
      <c r="GU60" s="107">
        <f t="shared" si="320"/>
        <v>32</v>
      </c>
      <c r="GV60" s="107">
        <f t="shared" si="320"/>
        <v>30</v>
      </c>
      <c r="GW60" s="107">
        <f t="shared" si="320"/>
        <v>30</v>
      </c>
      <c r="GX60" s="107">
        <f t="shared" si="320"/>
        <v>16</v>
      </c>
      <c r="GY60" s="107">
        <f t="shared" si="320"/>
        <v>16</v>
      </c>
      <c r="GZ60" s="107">
        <f t="shared" si="320"/>
        <v>15</v>
      </c>
      <c r="HA60" s="107">
        <f t="shared" si="320"/>
        <v>15</v>
      </c>
      <c r="HB60" s="107">
        <f t="shared" si="320"/>
        <v>9</v>
      </c>
      <c r="HC60" s="107">
        <f t="shared" si="320"/>
        <v>9</v>
      </c>
      <c r="HD60" s="107">
        <f t="shared" si="320"/>
        <v>9</v>
      </c>
      <c r="HE60" s="107">
        <f t="shared" si="320"/>
        <v>6</v>
      </c>
    </row>
    <row r="61" spans="4:213" x14ac:dyDescent="0.25">
      <c r="H61" s="10" t="s">
        <v>196</v>
      </c>
      <c r="I61" s="10">
        <v>1</v>
      </c>
      <c r="J61" s="10">
        <v>2</v>
      </c>
      <c r="K61" s="10">
        <v>3</v>
      </c>
      <c r="L61" s="10">
        <v>4</v>
      </c>
      <c r="M61" s="10">
        <v>5</v>
      </c>
      <c r="N61" s="10">
        <v>6</v>
      </c>
      <c r="O61" s="10">
        <v>7</v>
      </c>
      <c r="P61" s="10">
        <v>8</v>
      </c>
      <c r="Q61" s="10">
        <v>9</v>
      </c>
      <c r="R61" s="10">
        <v>10</v>
      </c>
      <c r="S61" s="10">
        <v>11</v>
      </c>
      <c r="T61" s="10">
        <v>12</v>
      </c>
      <c r="U61" s="10">
        <v>13</v>
      </c>
      <c r="V61" s="10">
        <v>14</v>
      </c>
      <c r="W61" s="10">
        <v>15</v>
      </c>
      <c r="X61" s="10">
        <v>16</v>
      </c>
      <c r="Y61" s="10">
        <v>17</v>
      </c>
      <c r="Z61" s="10">
        <v>18</v>
      </c>
      <c r="AA61" s="10">
        <v>19</v>
      </c>
      <c r="AB61" s="10">
        <v>20</v>
      </c>
      <c r="AC61" s="10">
        <v>21</v>
      </c>
      <c r="AD61" s="10">
        <v>22</v>
      </c>
      <c r="AE61" s="10">
        <v>23</v>
      </c>
      <c r="AF61" s="10">
        <v>24</v>
      </c>
      <c r="AG61" s="10">
        <v>25</v>
      </c>
      <c r="AH61" s="10">
        <v>26</v>
      </c>
      <c r="AI61" s="10">
        <v>27</v>
      </c>
      <c r="AJ61" s="10">
        <v>28</v>
      </c>
      <c r="AK61" s="10">
        <v>29</v>
      </c>
      <c r="AL61" s="10">
        <v>30</v>
      </c>
      <c r="AM61" s="10">
        <v>31</v>
      </c>
      <c r="AN61" s="10">
        <v>32</v>
      </c>
      <c r="AO61" s="10">
        <v>33</v>
      </c>
      <c r="AP61" s="10">
        <v>34</v>
      </c>
      <c r="AQ61" s="10">
        <v>35</v>
      </c>
      <c r="AR61" s="10">
        <v>36</v>
      </c>
      <c r="AS61" s="10">
        <v>37</v>
      </c>
      <c r="AT61" s="10">
        <v>38</v>
      </c>
      <c r="AU61" s="10">
        <v>39</v>
      </c>
      <c r="AV61" s="10">
        <v>40</v>
      </c>
      <c r="AW61" s="10">
        <v>41</v>
      </c>
      <c r="AX61" s="10">
        <v>42</v>
      </c>
      <c r="AY61" s="10">
        <v>43</v>
      </c>
      <c r="AZ61" s="10">
        <v>44</v>
      </c>
      <c r="BA61" s="10">
        <v>45</v>
      </c>
      <c r="BB61" s="10">
        <v>46</v>
      </c>
      <c r="BC61" s="10">
        <v>47</v>
      </c>
      <c r="BD61" s="10">
        <v>48</v>
      </c>
      <c r="BE61" s="10">
        <v>49</v>
      </c>
      <c r="BF61" s="10">
        <v>50</v>
      </c>
      <c r="BG61" s="10">
        <v>51</v>
      </c>
      <c r="BH61" s="10">
        <v>52</v>
      </c>
      <c r="BI61" s="10">
        <v>53</v>
      </c>
      <c r="BJ61" s="10">
        <v>54</v>
      </c>
      <c r="BK61" s="10">
        <v>55</v>
      </c>
      <c r="BL61" s="10">
        <v>56</v>
      </c>
      <c r="BM61" s="10">
        <v>57</v>
      </c>
      <c r="BN61" s="10">
        <v>58</v>
      </c>
      <c r="BO61" s="10">
        <v>59</v>
      </c>
      <c r="BP61" s="10">
        <v>60</v>
      </c>
      <c r="BQ61" s="10">
        <v>61</v>
      </c>
      <c r="BR61" s="10">
        <v>62</v>
      </c>
      <c r="BS61" s="10">
        <v>63</v>
      </c>
      <c r="BT61" s="10">
        <v>64</v>
      </c>
      <c r="BU61" s="10">
        <v>65</v>
      </c>
      <c r="BV61" s="10">
        <v>66</v>
      </c>
      <c r="BW61" s="10">
        <v>67</v>
      </c>
      <c r="BX61" s="10">
        <v>68</v>
      </c>
      <c r="BY61" s="10">
        <v>69</v>
      </c>
      <c r="BZ61" s="10">
        <v>70</v>
      </c>
      <c r="CA61" s="10">
        <v>71</v>
      </c>
      <c r="CB61" s="10">
        <v>72</v>
      </c>
      <c r="CC61" s="10">
        <v>73</v>
      </c>
      <c r="CD61" s="10">
        <v>74</v>
      </c>
      <c r="CE61" s="10">
        <v>75</v>
      </c>
      <c r="CF61" s="10">
        <v>76</v>
      </c>
      <c r="CG61" s="10">
        <v>77</v>
      </c>
      <c r="CH61" s="10">
        <v>78</v>
      </c>
      <c r="CI61" s="10">
        <v>79</v>
      </c>
      <c r="CJ61" s="10">
        <v>80</v>
      </c>
      <c r="CK61" s="10">
        <v>81</v>
      </c>
      <c r="CL61" s="10">
        <v>82</v>
      </c>
      <c r="CM61" s="10">
        <v>83</v>
      </c>
      <c r="CN61" s="10">
        <v>84</v>
      </c>
      <c r="CO61" s="10">
        <v>85</v>
      </c>
      <c r="CP61" s="10">
        <v>86</v>
      </c>
      <c r="CQ61" s="10">
        <v>87</v>
      </c>
      <c r="CR61" s="10">
        <v>88</v>
      </c>
      <c r="CS61" s="10">
        <v>89</v>
      </c>
      <c r="CT61" s="10">
        <v>90</v>
      </c>
      <c r="CU61" s="10">
        <v>91</v>
      </c>
      <c r="CV61" s="10">
        <v>92</v>
      </c>
      <c r="CW61" s="10">
        <v>93</v>
      </c>
      <c r="CX61" s="10">
        <v>94</v>
      </c>
      <c r="CY61" s="10">
        <v>95</v>
      </c>
      <c r="CZ61" s="10">
        <v>96</v>
      </c>
      <c r="DA61" s="10">
        <v>97</v>
      </c>
      <c r="DB61" s="10">
        <v>98</v>
      </c>
      <c r="DC61" s="10">
        <v>99</v>
      </c>
      <c r="DD61" s="10">
        <v>100</v>
      </c>
      <c r="DE61" s="10">
        <v>101</v>
      </c>
      <c r="DF61" s="10">
        <v>102</v>
      </c>
      <c r="DG61" s="10">
        <v>103</v>
      </c>
      <c r="DH61" s="10">
        <v>104</v>
      </c>
      <c r="DI61" s="10">
        <v>105</v>
      </c>
      <c r="DJ61" s="10">
        <v>106</v>
      </c>
      <c r="DK61" s="10">
        <v>107</v>
      </c>
      <c r="DL61" s="10">
        <v>108</v>
      </c>
      <c r="DM61" s="10">
        <v>109</v>
      </c>
      <c r="DN61" s="10">
        <v>110</v>
      </c>
      <c r="DO61" s="10">
        <v>111</v>
      </c>
      <c r="DP61" s="10">
        <v>112</v>
      </c>
      <c r="DQ61" s="10">
        <v>113</v>
      </c>
      <c r="DR61" s="10">
        <v>114</v>
      </c>
      <c r="DS61" s="10">
        <v>115</v>
      </c>
      <c r="DT61" s="10">
        <v>116</v>
      </c>
      <c r="DU61" s="10">
        <v>117</v>
      </c>
      <c r="DV61" s="10">
        <v>118</v>
      </c>
      <c r="DW61" s="10">
        <v>119</v>
      </c>
      <c r="DX61" s="10">
        <v>120</v>
      </c>
      <c r="DY61" s="10">
        <v>121</v>
      </c>
      <c r="DZ61" s="10">
        <v>122</v>
      </c>
      <c r="EA61" s="10">
        <v>123</v>
      </c>
      <c r="EB61" s="10">
        <v>124</v>
      </c>
      <c r="EC61" s="10">
        <v>125</v>
      </c>
      <c r="ED61" s="10">
        <v>126</v>
      </c>
      <c r="EE61" s="10">
        <v>127</v>
      </c>
      <c r="EF61" s="10">
        <v>128</v>
      </c>
      <c r="EG61" s="10">
        <v>129</v>
      </c>
      <c r="EH61" s="10">
        <v>130</v>
      </c>
      <c r="EI61" s="10">
        <v>131</v>
      </c>
      <c r="EJ61" s="10">
        <v>132</v>
      </c>
      <c r="EK61" s="10">
        <v>133</v>
      </c>
      <c r="EL61" s="10">
        <v>134</v>
      </c>
      <c r="EM61" s="10">
        <v>135</v>
      </c>
      <c r="EN61" s="10">
        <v>136</v>
      </c>
      <c r="EO61" s="10">
        <v>137</v>
      </c>
      <c r="EP61" s="10">
        <v>138</v>
      </c>
      <c r="EQ61" s="10">
        <v>139</v>
      </c>
      <c r="ER61" s="10">
        <v>140</v>
      </c>
      <c r="ES61" s="10">
        <v>141</v>
      </c>
      <c r="ET61" s="10">
        <v>142</v>
      </c>
      <c r="EU61" s="10">
        <v>143</v>
      </c>
      <c r="EV61" s="10">
        <v>144</v>
      </c>
      <c r="EW61" s="10">
        <v>145</v>
      </c>
      <c r="EX61" s="10">
        <v>146</v>
      </c>
      <c r="EY61" s="10">
        <v>147</v>
      </c>
      <c r="EZ61" s="10">
        <v>148</v>
      </c>
      <c r="FA61" s="10">
        <v>149</v>
      </c>
      <c r="FB61" s="10">
        <v>150</v>
      </c>
      <c r="FC61" s="10">
        <v>151</v>
      </c>
      <c r="FD61" s="10">
        <v>152</v>
      </c>
      <c r="FE61" s="10">
        <v>153</v>
      </c>
      <c r="FF61" s="10">
        <v>154</v>
      </c>
      <c r="FG61" s="10">
        <v>155</v>
      </c>
      <c r="FH61" s="10">
        <v>156</v>
      </c>
      <c r="FI61" s="10">
        <v>157</v>
      </c>
      <c r="FJ61" s="10">
        <v>158</v>
      </c>
      <c r="FK61" s="10">
        <v>159</v>
      </c>
      <c r="FL61" s="10">
        <v>160</v>
      </c>
      <c r="FM61" s="10">
        <v>161</v>
      </c>
      <c r="FN61" s="10">
        <v>162</v>
      </c>
      <c r="FO61" s="10">
        <v>163</v>
      </c>
      <c r="FP61" s="10">
        <v>164</v>
      </c>
      <c r="FQ61" s="10">
        <v>165</v>
      </c>
      <c r="FR61" s="10">
        <v>166</v>
      </c>
      <c r="FS61" s="10">
        <v>167</v>
      </c>
      <c r="FT61" s="10">
        <v>168</v>
      </c>
      <c r="FU61" s="10">
        <v>169</v>
      </c>
      <c r="FV61" s="10">
        <v>170</v>
      </c>
      <c r="FW61" s="10">
        <v>171</v>
      </c>
      <c r="FX61" s="10">
        <v>172</v>
      </c>
      <c r="FY61" s="10">
        <v>173</v>
      </c>
      <c r="FZ61" s="10">
        <v>174</v>
      </c>
      <c r="GA61" s="10">
        <v>175</v>
      </c>
      <c r="GB61" s="10">
        <v>176</v>
      </c>
      <c r="GC61" s="10">
        <v>177</v>
      </c>
      <c r="GD61" s="10">
        <v>178</v>
      </c>
      <c r="GE61" s="10">
        <v>179</v>
      </c>
      <c r="GF61" s="10">
        <v>180</v>
      </c>
      <c r="GG61" s="10">
        <v>181</v>
      </c>
      <c r="GH61" s="10">
        <v>182</v>
      </c>
      <c r="GI61" s="10">
        <v>183</v>
      </c>
      <c r="GJ61" s="10">
        <v>184</v>
      </c>
      <c r="GK61" s="10">
        <v>185</v>
      </c>
      <c r="GL61" s="10">
        <v>186</v>
      </c>
      <c r="GM61" s="10">
        <v>187</v>
      </c>
      <c r="GN61" s="10">
        <v>188</v>
      </c>
      <c r="GO61" s="10">
        <v>189</v>
      </c>
      <c r="GP61" s="10">
        <v>190</v>
      </c>
      <c r="GQ61" s="10">
        <v>191</v>
      </c>
      <c r="GR61" s="10">
        <v>192</v>
      </c>
      <c r="GS61" s="10">
        <v>193</v>
      </c>
      <c r="GT61" s="10">
        <v>194</v>
      </c>
      <c r="GU61" s="10">
        <v>195</v>
      </c>
      <c r="GV61" s="10">
        <v>196</v>
      </c>
      <c r="GW61" s="10">
        <v>197</v>
      </c>
      <c r="GX61" s="10">
        <v>198</v>
      </c>
      <c r="GY61" s="10">
        <v>199</v>
      </c>
      <c r="GZ61" s="10">
        <v>200</v>
      </c>
      <c r="HA61" s="10">
        <v>201</v>
      </c>
      <c r="HB61" s="10">
        <v>202</v>
      </c>
      <c r="HC61" s="10">
        <v>203</v>
      </c>
      <c r="HD61" s="10">
        <v>204</v>
      </c>
      <c r="HE61" s="10">
        <v>205</v>
      </c>
    </row>
    <row r="62" spans="4:213" x14ac:dyDescent="0.25">
      <c r="H62" s="105" t="s">
        <v>11</v>
      </c>
      <c r="I62" s="106">
        <f t="shared" ref="I62" si="321">SUM(I9:I12)</f>
        <v>312</v>
      </c>
      <c r="J62" s="106">
        <f t="shared" ref="J62:AG62" si="322">SUM(J9:J12)</f>
        <v>306</v>
      </c>
      <c r="K62" s="106">
        <f t="shared" si="322"/>
        <v>300</v>
      </c>
      <c r="L62" s="106">
        <f t="shared" si="322"/>
        <v>293</v>
      </c>
      <c r="M62" s="106">
        <f t="shared" si="322"/>
        <v>286</v>
      </c>
      <c r="N62" s="106">
        <f t="shared" si="322"/>
        <v>280</v>
      </c>
      <c r="O62" s="106">
        <f t="shared" si="322"/>
        <v>274</v>
      </c>
      <c r="P62" s="106">
        <f t="shared" si="322"/>
        <v>267</v>
      </c>
      <c r="Q62" s="106">
        <f t="shared" si="322"/>
        <v>260</v>
      </c>
      <c r="R62" s="106">
        <f t="shared" si="322"/>
        <v>254</v>
      </c>
      <c r="S62" s="106">
        <f t="shared" si="322"/>
        <v>248</v>
      </c>
      <c r="T62" s="106">
        <f t="shared" si="322"/>
        <v>241</v>
      </c>
      <c r="U62" s="106">
        <f t="shared" si="322"/>
        <v>234</v>
      </c>
      <c r="V62" s="106">
        <f t="shared" si="322"/>
        <v>228</v>
      </c>
      <c r="W62" s="106">
        <f t="shared" si="322"/>
        <v>222</v>
      </c>
      <c r="X62" s="106">
        <f t="shared" si="322"/>
        <v>215</v>
      </c>
      <c r="Y62" s="106">
        <f t="shared" si="322"/>
        <v>208</v>
      </c>
      <c r="Z62" s="106">
        <f t="shared" si="322"/>
        <v>202</v>
      </c>
      <c r="AA62" s="106">
        <f t="shared" si="322"/>
        <v>196</v>
      </c>
      <c r="AB62" s="106">
        <f t="shared" si="322"/>
        <v>189</v>
      </c>
      <c r="AC62" s="106">
        <f t="shared" si="322"/>
        <v>182</v>
      </c>
      <c r="AD62" s="106">
        <f t="shared" si="322"/>
        <v>176</v>
      </c>
      <c r="AE62" s="106">
        <f t="shared" si="322"/>
        <v>170</v>
      </c>
      <c r="AF62" s="106">
        <f t="shared" si="322"/>
        <v>163</v>
      </c>
      <c r="AG62" s="106">
        <f t="shared" si="322"/>
        <v>156</v>
      </c>
      <c r="AH62" s="106">
        <f>SUM(AH9:AH12)</f>
        <v>150</v>
      </c>
      <c r="AI62" s="106">
        <f t="shared" ref="AI62:BV62" si="323">SUM(AI9:AI12)</f>
        <v>144</v>
      </c>
      <c r="AJ62" s="106">
        <f t="shared" si="323"/>
        <v>137</v>
      </c>
      <c r="AK62" s="106">
        <f t="shared" si="323"/>
        <v>130</v>
      </c>
      <c r="AL62" s="106">
        <f t="shared" si="323"/>
        <v>124</v>
      </c>
      <c r="AM62" s="106">
        <f t="shared" si="323"/>
        <v>118</v>
      </c>
      <c r="AN62" s="106">
        <f t="shared" si="323"/>
        <v>111</v>
      </c>
      <c r="AO62" s="106">
        <f t="shared" si="323"/>
        <v>104</v>
      </c>
      <c r="AP62" s="106">
        <f t="shared" si="323"/>
        <v>98</v>
      </c>
      <c r="AQ62" s="106">
        <f t="shared" si="323"/>
        <v>92</v>
      </c>
      <c r="AR62" s="106">
        <f t="shared" si="323"/>
        <v>85</v>
      </c>
      <c r="AS62" s="106">
        <f t="shared" si="323"/>
        <v>78</v>
      </c>
      <c r="AT62" s="106">
        <f t="shared" si="323"/>
        <v>72</v>
      </c>
      <c r="AU62" s="106">
        <f t="shared" si="323"/>
        <v>66</v>
      </c>
      <c r="AV62" s="106">
        <f t="shared" si="323"/>
        <v>59</v>
      </c>
      <c r="AW62" s="106">
        <f t="shared" si="323"/>
        <v>52</v>
      </c>
      <c r="AX62" s="106">
        <f t="shared" si="323"/>
        <v>281</v>
      </c>
      <c r="AY62" s="106">
        <f t="shared" si="323"/>
        <v>276</v>
      </c>
      <c r="AZ62" s="106">
        <f t="shared" si="323"/>
        <v>269</v>
      </c>
      <c r="BA62" s="106">
        <f t="shared" si="323"/>
        <v>264</v>
      </c>
      <c r="BB62" s="106">
        <f t="shared" si="323"/>
        <v>257</v>
      </c>
      <c r="BC62" s="106">
        <f t="shared" si="323"/>
        <v>253</v>
      </c>
      <c r="BD62" s="106">
        <f t="shared" si="323"/>
        <v>246</v>
      </c>
      <c r="BE62" s="106">
        <f t="shared" si="323"/>
        <v>241</v>
      </c>
      <c r="BF62" s="106">
        <f t="shared" si="323"/>
        <v>234</v>
      </c>
      <c r="BG62" s="106">
        <f t="shared" si="323"/>
        <v>229</v>
      </c>
      <c r="BH62" s="106">
        <f t="shared" si="323"/>
        <v>222</v>
      </c>
      <c r="BI62" s="106">
        <f t="shared" si="323"/>
        <v>217</v>
      </c>
      <c r="BJ62" s="106">
        <f t="shared" si="323"/>
        <v>212</v>
      </c>
      <c r="BK62" s="106">
        <f t="shared" si="323"/>
        <v>205</v>
      </c>
      <c r="BL62" s="106">
        <f t="shared" si="323"/>
        <v>199</v>
      </c>
      <c r="BM62" s="106">
        <f t="shared" si="323"/>
        <v>194</v>
      </c>
      <c r="BN62" s="106">
        <f t="shared" si="323"/>
        <v>187</v>
      </c>
      <c r="BO62" s="106">
        <f t="shared" si="323"/>
        <v>182</v>
      </c>
      <c r="BP62" s="106">
        <f t="shared" si="323"/>
        <v>176</v>
      </c>
      <c r="BQ62" s="106">
        <f t="shared" si="323"/>
        <v>170</v>
      </c>
      <c r="BR62" s="106">
        <f t="shared" si="323"/>
        <v>164</v>
      </c>
      <c r="BS62" s="106">
        <f t="shared" si="323"/>
        <v>160</v>
      </c>
      <c r="BT62" s="106">
        <f t="shared" si="323"/>
        <v>152</v>
      </c>
      <c r="BU62" s="106">
        <f t="shared" si="323"/>
        <v>147</v>
      </c>
      <c r="BV62" s="106">
        <f t="shared" si="323"/>
        <v>140</v>
      </c>
      <c r="BW62" s="106">
        <f>SUM(BW9:BW12)</f>
        <v>135</v>
      </c>
      <c r="BX62" s="106">
        <f t="shared" ref="BX62:DK62" si="324">SUM(BX9:BX12)</f>
        <v>130</v>
      </c>
      <c r="BY62" s="106">
        <f t="shared" si="324"/>
        <v>124</v>
      </c>
      <c r="BZ62" s="106">
        <f t="shared" si="324"/>
        <v>118</v>
      </c>
      <c r="CA62" s="106">
        <f t="shared" si="324"/>
        <v>112</v>
      </c>
      <c r="CB62" s="106">
        <f t="shared" si="324"/>
        <v>104</v>
      </c>
      <c r="CC62" s="106">
        <f t="shared" si="324"/>
        <v>100</v>
      </c>
      <c r="CD62" s="106">
        <f t="shared" si="324"/>
        <v>94</v>
      </c>
      <c r="CE62" s="106">
        <f t="shared" si="324"/>
        <v>88</v>
      </c>
      <c r="CF62" s="106">
        <f t="shared" si="324"/>
        <v>82</v>
      </c>
      <c r="CG62" s="106">
        <f t="shared" si="324"/>
        <v>78</v>
      </c>
      <c r="CH62" s="106">
        <f t="shared" si="324"/>
        <v>71</v>
      </c>
      <c r="CI62" s="106">
        <f t="shared" si="324"/>
        <v>66</v>
      </c>
      <c r="CJ62" s="106">
        <f t="shared" si="324"/>
        <v>59</v>
      </c>
      <c r="CK62" s="106">
        <f t="shared" si="324"/>
        <v>52</v>
      </c>
      <c r="CL62" s="106">
        <f t="shared" si="324"/>
        <v>47</v>
      </c>
      <c r="CM62" s="106">
        <f t="shared" si="324"/>
        <v>225</v>
      </c>
      <c r="CN62" s="106">
        <f t="shared" si="324"/>
        <v>220</v>
      </c>
      <c r="CO62" s="106">
        <f t="shared" si="324"/>
        <v>216</v>
      </c>
      <c r="CP62" s="106">
        <f t="shared" si="324"/>
        <v>212</v>
      </c>
      <c r="CQ62" s="106">
        <f t="shared" si="324"/>
        <v>205</v>
      </c>
      <c r="CR62" s="106">
        <f t="shared" si="324"/>
        <v>202</v>
      </c>
      <c r="CS62" s="106">
        <f t="shared" si="324"/>
        <v>196</v>
      </c>
      <c r="CT62" s="106">
        <f t="shared" si="324"/>
        <v>192</v>
      </c>
      <c r="CU62" s="106">
        <f t="shared" si="324"/>
        <v>187</v>
      </c>
      <c r="CV62" s="106">
        <f t="shared" si="324"/>
        <v>182</v>
      </c>
      <c r="CW62" s="106">
        <f t="shared" si="324"/>
        <v>178</v>
      </c>
      <c r="CX62" s="106">
        <f t="shared" si="324"/>
        <v>173</v>
      </c>
      <c r="CY62" s="106">
        <f t="shared" si="324"/>
        <v>170</v>
      </c>
      <c r="CZ62" s="106">
        <f t="shared" si="324"/>
        <v>164</v>
      </c>
      <c r="DA62" s="106">
        <f t="shared" si="324"/>
        <v>160</v>
      </c>
      <c r="DB62" s="106">
        <f t="shared" si="324"/>
        <v>156</v>
      </c>
      <c r="DC62" s="106">
        <f t="shared" si="324"/>
        <v>150</v>
      </c>
      <c r="DD62" s="106">
        <f t="shared" si="324"/>
        <v>121</v>
      </c>
      <c r="DE62" s="106">
        <f t="shared" si="324"/>
        <v>118</v>
      </c>
      <c r="DF62" s="106">
        <f t="shared" si="324"/>
        <v>113</v>
      </c>
      <c r="DG62" s="106">
        <f t="shared" si="324"/>
        <v>109</v>
      </c>
      <c r="DH62" s="106">
        <f t="shared" si="324"/>
        <v>104</v>
      </c>
      <c r="DI62" s="106">
        <f t="shared" si="324"/>
        <v>101</v>
      </c>
      <c r="DJ62" s="106">
        <f t="shared" si="324"/>
        <v>98</v>
      </c>
      <c r="DK62" s="106">
        <f t="shared" si="324"/>
        <v>94</v>
      </c>
      <c r="DL62" s="106">
        <f>SUM(DL9:DL12)</f>
        <v>90</v>
      </c>
      <c r="DM62" s="106">
        <f t="shared" ref="DM62:EZ62" si="325">SUM(DM9:DM12)</f>
        <v>86</v>
      </c>
      <c r="DN62" s="106">
        <f t="shared" si="325"/>
        <v>82</v>
      </c>
      <c r="DO62" s="106">
        <f t="shared" si="325"/>
        <v>78</v>
      </c>
      <c r="DP62" s="106">
        <f t="shared" si="325"/>
        <v>74</v>
      </c>
      <c r="DQ62" s="106">
        <f t="shared" si="325"/>
        <v>71</v>
      </c>
      <c r="DR62" s="106">
        <f t="shared" si="325"/>
        <v>66</v>
      </c>
      <c r="DS62" s="106">
        <f t="shared" si="325"/>
        <v>62</v>
      </c>
      <c r="DT62" s="106">
        <f t="shared" si="325"/>
        <v>47</v>
      </c>
      <c r="DU62" s="106">
        <f t="shared" si="325"/>
        <v>45</v>
      </c>
      <c r="DV62" s="106">
        <f t="shared" si="325"/>
        <v>40</v>
      </c>
      <c r="DW62" s="106">
        <f t="shared" si="325"/>
        <v>38</v>
      </c>
      <c r="DX62" s="106">
        <f t="shared" si="325"/>
        <v>34</v>
      </c>
      <c r="DY62" s="106">
        <f t="shared" si="325"/>
        <v>31</v>
      </c>
      <c r="DZ62" s="106">
        <f t="shared" si="325"/>
        <v>30</v>
      </c>
      <c r="EA62" s="106">
        <f t="shared" si="325"/>
        <v>26</v>
      </c>
      <c r="EB62" s="106">
        <f t="shared" si="325"/>
        <v>100</v>
      </c>
      <c r="EC62" s="106">
        <f t="shared" si="325"/>
        <v>98</v>
      </c>
      <c r="ED62" s="106">
        <f t="shared" si="325"/>
        <v>97</v>
      </c>
      <c r="EE62" s="106">
        <f t="shared" si="325"/>
        <v>94</v>
      </c>
      <c r="EF62" s="106">
        <f t="shared" si="325"/>
        <v>92</v>
      </c>
      <c r="EG62" s="106">
        <f t="shared" si="325"/>
        <v>90</v>
      </c>
      <c r="EH62" s="106">
        <f t="shared" si="325"/>
        <v>87</v>
      </c>
      <c r="EI62" s="106">
        <f t="shared" si="325"/>
        <v>86</v>
      </c>
      <c r="EJ62" s="106">
        <f t="shared" si="325"/>
        <v>83</v>
      </c>
      <c r="EK62" s="106">
        <f t="shared" si="325"/>
        <v>82</v>
      </c>
      <c r="EL62" s="106">
        <f t="shared" si="325"/>
        <v>78</v>
      </c>
      <c r="EM62" s="106">
        <f t="shared" si="325"/>
        <v>78</v>
      </c>
      <c r="EN62" s="106">
        <f t="shared" si="325"/>
        <v>75</v>
      </c>
      <c r="EO62" s="106">
        <f t="shared" si="325"/>
        <v>73</v>
      </c>
      <c r="EP62" s="106">
        <f t="shared" si="325"/>
        <v>71</v>
      </c>
      <c r="EQ62" s="106">
        <f t="shared" si="325"/>
        <v>69</v>
      </c>
      <c r="ER62" s="106">
        <f t="shared" si="325"/>
        <v>66</v>
      </c>
      <c r="ES62" s="106">
        <f t="shared" si="325"/>
        <v>56</v>
      </c>
      <c r="ET62" s="106">
        <f t="shared" si="325"/>
        <v>56</v>
      </c>
      <c r="EU62" s="106">
        <f t="shared" si="325"/>
        <v>52</v>
      </c>
      <c r="EV62" s="106">
        <f t="shared" si="325"/>
        <v>52</v>
      </c>
      <c r="EW62" s="106">
        <f t="shared" si="325"/>
        <v>49</v>
      </c>
      <c r="EX62" s="106">
        <f t="shared" si="325"/>
        <v>47</v>
      </c>
      <c r="EY62" s="106">
        <f t="shared" si="325"/>
        <v>46</v>
      </c>
      <c r="EZ62" s="106">
        <f t="shared" si="325"/>
        <v>45</v>
      </c>
      <c r="FA62" s="106">
        <f>SUM(FA9:FA12)</f>
        <v>42</v>
      </c>
      <c r="FB62" s="106">
        <f t="shared" ref="FB62:FP62" si="326">SUM(FB9:FB12)</f>
        <v>40</v>
      </c>
      <c r="FC62" s="106">
        <f t="shared" si="326"/>
        <v>38</v>
      </c>
      <c r="FD62" s="106">
        <f t="shared" si="326"/>
        <v>36</v>
      </c>
      <c r="FE62" s="106">
        <f t="shared" si="326"/>
        <v>35</v>
      </c>
      <c r="FF62" s="106">
        <f t="shared" si="326"/>
        <v>33</v>
      </c>
      <c r="FG62" s="106">
        <f t="shared" si="326"/>
        <v>31</v>
      </c>
      <c r="FH62" s="106">
        <f t="shared" si="326"/>
        <v>30</v>
      </c>
      <c r="FI62" s="106">
        <f t="shared" si="326"/>
        <v>20</v>
      </c>
      <c r="FJ62" s="106">
        <f t="shared" si="326"/>
        <v>19</v>
      </c>
      <c r="FK62" s="106">
        <f t="shared" si="326"/>
        <v>17</v>
      </c>
      <c r="FL62" s="106">
        <f t="shared" si="326"/>
        <v>16</v>
      </c>
      <c r="FM62" s="106">
        <f t="shared" si="326"/>
        <v>14</v>
      </c>
      <c r="FN62" s="106">
        <f t="shared" si="326"/>
        <v>14</v>
      </c>
      <c r="FO62" s="106">
        <f t="shared" si="326"/>
        <v>12</v>
      </c>
      <c r="FP62" s="106">
        <f t="shared" si="326"/>
        <v>10</v>
      </c>
      <c r="FQ62" s="106">
        <f t="shared" ref="FQ62:FR62" si="327">SUM(FQ9:FQ12)</f>
        <v>49</v>
      </c>
      <c r="FR62" s="106">
        <f t="shared" si="327"/>
        <v>49</v>
      </c>
      <c r="FS62" s="106">
        <f t="shared" ref="FS62:HE62" si="328">SUM(FS9:FS12)</f>
        <v>48</v>
      </c>
      <c r="FT62" s="106">
        <f t="shared" si="328"/>
        <v>47</v>
      </c>
      <c r="FU62" s="106">
        <f t="shared" si="328"/>
        <v>46</v>
      </c>
      <c r="FV62" s="106">
        <f t="shared" si="328"/>
        <v>45</v>
      </c>
      <c r="FW62" s="106">
        <f t="shared" si="328"/>
        <v>45</v>
      </c>
      <c r="FX62" s="106">
        <f t="shared" si="328"/>
        <v>43</v>
      </c>
      <c r="FY62" s="106">
        <f t="shared" si="328"/>
        <v>42</v>
      </c>
      <c r="FZ62" s="106">
        <f t="shared" si="328"/>
        <v>40</v>
      </c>
      <c r="GA62" s="106">
        <f t="shared" si="328"/>
        <v>40</v>
      </c>
      <c r="GB62" s="106">
        <f t="shared" si="328"/>
        <v>40</v>
      </c>
      <c r="GC62" s="106">
        <f t="shared" si="328"/>
        <v>38</v>
      </c>
      <c r="GD62" s="106">
        <f t="shared" si="328"/>
        <v>36</v>
      </c>
      <c r="GE62" s="106">
        <f t="shared" si="328"/>
        <v>35</v>
      </c>
      <c r="GF62" s="106">
        <f t="shared" si="328"/>
        <v>34</v>
      </c>
      <c r="GG62" s="106">
        <f t="shared" si="328"/>
        <v>34</v>
      </c>
      <c r="GH62" s="106">
        <f t="shared" si="328"/>
        <v>26</v>
      </c>
      <c r="GI62" s="106">
        <f t="shared" si="328"/>
        <v>26</v>
      </c>
      <c r="GJ62" s="106">
        <f t="shared" si="328"/>
        <v>26</v>
      </c>
      <c r="GK62" s="106">
        <f t="shared" si="328"/>
        <v>23</v>
      </c>
      <c r="GL62" s="106">
        <f t="shared" si="328"/>
        <v>23</v>
      </c>
      <c r="GM62" s="106">
        <f t="shared" si="328"/>
        <v>22</v>
      </c>
      <c r="GN62" s="106">
        <f t="shared" si="328"/>
        <v>22</v>
      </c>
      <c r="GO62" s="106">
        <f t="shared" si="328"/>
        <v>21</v>
      </c>
      <c r="GP62" s="106">
        <f t="shared" si="328"/>
        <v>20</v>
      </c>
      <c r="GQ62" s="106">
        <f t="shared" si="328"/>
        <v>20</v>
      </c>
      <c r="GR62" s="106">
        <f t="shared" si="328"/>
        <v>19</v>
      </c>
      <c r="GS62" s="106">
        <f t="shared" si="328"/>
        <v>17</v>
      </c>
      <c r="GT62" s="106">
        <f t="shared" si="328"/>
        <v>17</v>
      </c>
      <c r="GU62" s="106">
        <f t="shared" si="328"/>
        <v>16</v>
      </c>
      <c r="GV62" s="106">
        <f t="shared" si="328"/>
        <v>14</v>
      </c>
      <c r="GW62" s="106">
        <f t="shared" si="328"/>
        <v>14</v>
      </c>
      <c r="GX62" s="106">
        <f t="shared" si="328"/>
        <v>8</v>
      </c>
      <c r="GY62" s="106">
        <f t="shared" si="328"/>
        <v>8</v>
      </c>
      <c r="GZ62" s="106">
        <f t="shared" si="328"/>
        <v>7</v>
      </c>
      <c r="HA62" s="106">
        <f t="shared" si="328"/>
        <v>7</v>
      </c>
      <c r="HB62" s="106">
        <f t="shared" si="328"/>
        <v>5</v>
      </c>
      <c r="HC62" s="106">
        <f t="shared" si="328"/>
        <v>5</v>
      </c>
      <c r="HD62" s="106">
        <f t="shared" si="328"/>
        <v>5</v>
      </c>
      <c r="HE62" s="106">
        <f t="shared" si="328"/>
        <v>4</v>
      </c>
    </row>
    <row r="63" spans="4:213" x14ac:dyDescent="0.25">
      <c r="H63" s="105" t="s">
        <v>12</v>
      </c>
      <c r="I63" s="107">
        <f>SUM(I13:I56)</f>
        <v>456</v>
      </c>
      <c r="J63" s="107">
        <f t="shared" ref="J63:AW63" si="329">SUM(J13:J56)</f>
        <v>443</v>
      </c>
      <c r="K63" s="107">
        <f t="shared" si="329"/>
        <v>436</v>
      </c>
      <c r="L63" s="107">
        <f t="shared" si="329"/>
        <v>431</v>
      </c>
      <c r="M63" s="107">
        <f t="shared" si="329"/>
        <v>410</v>
      </c>
      <c r="N63" s="107">
        <f t="shared" si="329"/>
        <v>405</v>
      </c>
      <c r="O63" s="107">
        <f t="shared" si="329"/>
        <v>390</v>
      </c>
      <c r="P63" s="107">
        <f t="shared" si="329"/>
        <v>381</v>
      </c>
      <c r="Q63" s="107">
        <f t="shared" si="329"/>
        <v>372</v>
      </c>
      <c r="R63" s="107">
        <f t="shared" si="329"/>
        <v>367</v>
      </c>
      <c r="S63" s="107">
        <f t="shared" si="329"/>
        <v>356</v>
      </c>
      <c r="T63" s="107">
        <f t="shared" si="329"/>
        <v>343</v>
      </c>
      <c r="U63" s="107">
        <f t="shared" si="329"/>
        <v>334</v>
      </c>
      <c r="V63" s="107">
        <f t="shared" si="329"/>
        <v>329</v>
      </c>
      <c r="W63" s="107">
        <f t="shared" si="329"/>
        <v>310</v>
      </c>
      <c r="X63" s="107">
        <f t="shared" si="329"/>
        <v>305</v>
      </c>
      <c r="Y63" s="107">
        <f t="shared" si="329"/>
        <v>288</v>
      </c>
      <c r="Z63" s="107">
        <f t="shared" si="329"/>
        <v>277</v>
      </c>
      <c r="AA63" s="107">
        <f t="shared" si="329"/>
        <v>268</v>
      </c>
      <c r="AB63" s="107">
        <f t="shared" si="329"/>
        <v>261</v>
      </c>
      <c r="AC63" s="107">
        <f t="shared" si="329"/>
        <v>246</v>
      </c>
      <c r="AD63" s="107">
        <f t="shared" si="329"/>
        <v>231</v>
      </c>
      <c r="AE63" s="107">
        <f t="shared" si="329"/>
        <v>222</v>
      </c>
      <c r="AF63" s="107">
        <f t="shared" si="329"/>
        <v>215</v>
      </c>
      <c r="AG63" s="107">
        <f t="shared" si="329"/>
        <v>200</v>
      </c>
      <c r="AH63" s="107">
        <f t="shared" si="329"/>
        <v>191</v>
      </c>
      <c r="AI63" s="107">
        <f t="shared" si="329"/>
        <v>174</v>
      </c>
      <c r="AJ63" s="107">
        <f t="shared" si="329"/>
        <v>162</v>
      </c>
      <c r="AK63" s="107">
        <f t="shared" si="329"/>
        <v>150</v>
      </c>
      <c r="AL63" s="107">
        <f t="shared" si="329"/>
        <v>142</v>
      </c>
      <c r="AM63" s="107">
        <f t="shared" si="329"/>
        <v>128</v>
      </c>
      <c r="AN63" s="107">
        <f t="shared" si="329"/>
        <v>119</v>
      </c>
      <c r="AO63" s="107">
        <f t="shared" si="329"/>
        <v>108</v>
      </c>
      <c r="AP63" s="107">
        <f t="shared" si="329"/>
        <v>99</v>
      </c>
      <c r="AQ63" s="107">
        <f t="shared" si="329"/>
        <v>86</v>
      </c>
      <c r="AR63" s="107">
        <f t="shared" si="329"/>
        <v>78</v>
      </c>
      <c r="AS63" s="107">
        <f t="shared" si="329"/>
        <v>66</v>
      </c>
      <c r="AT63" s="107">
        <f t="shared" si="329"/>
        <v>56</v>
      </c>
      <c r="AU63" s="107">
        <f t="shared" si="329"/>
        <v>46</v>
      </c>
      <c r="AV63" s="107">
        <f t="shared" si="329"/>
        <v>37</v>
      </c>
      <c r="AW63" s="107">
        <f t="shared" si="329"/>
        <v>28</v>
      </c>
      <c r="AX63" s="107">
        <f>SUM(AX13:AX56)</f>
        <v>410</v>
      </c>
      <c r="AY63" s="107">
        <f t="shared" ref="AY63:CL63" si="330">SUM(AY13:AY56)</f>
        <v>395</v>
      </c>
      <c r="AZ63" s="107">
        <f t="shared" si="330"/>
        <v>386</v>
      </c>
      <c r="BA63" s="107">
        <f t="shared" si="330"/>
        <v>379</v>
      </c>
      <c r="BB63" s="107">
        <f t="shared" si="330"/>
        <v>376</v>
      </c>
      <c r="BC63" s="107">
        <f t="shared" si="330"/>
        <v>367</v>
      </c>
      <c r="BD63" s="107">
        <f t="shared" si="330"/>
        <v>358</v>
      </c>
      <c r="BE63" s="107">
        <f t="shared" si="330"/>
        <v>347</v>
      </c>
      <c r="BF63" s="107">
        <f t="shared" si="330"/>
        <v>338</v>
      </c>
      <c r="BG63" s="107">
        <f t="shared" si="330"/>
        <v>333</v>
      </c>
      <c r="BH63" s="107">
        <f t="shared" si="330"/>
        <v>314</v>
      </c>
      <c r="BI63" s="107">
        <f t="shared" si="330"/>
        <v>309</v>
      </c>
      <c r="BJ63" s="107">
        <f t="shared" si="330"/>
        <v>292</v>
      </c>
      <c r="BK63" s="107">
        <f t="shared" si="330"/>
        <v>287</v>
      </c>
      <c r="BL63" s="107">
        <f t="shared" si="330"/>
        <v>278</v>
      </c>
      <c r="BM63" s="107">
        <f t="shared" si="330"/>
        <v>273</v>
      </c>
      <c r="BN63" s="107">
        <f t="shared" si="330"/>
        <v>266</v>
      </c>
      <c r="BO63" s="107">
        <f t="shared" si="330"/>
        <v>255</v>
      </c>
      <c r="BP63" s="107">
        <f t="shared" si="330"/>
        <v>240</v>
      </c>
      <c r="BQ63" s="107">
        <f t="shared" si="330"/>
        <v>231</v>
      </c>
      <c r="BR63" s="107">
        <f t="shared" si="330"/>
        <v>224</v>
      </c>
      <c r="BS63" s="107">
        <f t="shared" si="330"/>
        <v>206</v>
      </c>
      <c r="BT63" s="107">
        <f t="shared" si="330"/>
        <v>202</v>
      </c>
      <c r="BU63" s="107">
        <f t="shared" si="330"/>
        <v>194</v>
      </c>
      <c r="BV63" s="107">
        <f t="shared" si="330"/>
        <v>176</v>
      </c>
      <c r="BW63" s="107">
        <f t="shared" si="330"/>
        <v>166</v>
      </c>
      <c r="BX63" s="107">
        <f t="shared" si="330"/>
        <v>158</v>
      </c>
      <c r="BY63" s="107">
        <f t="shared" si="330"/>
        <v>150</v>
      </c>
      <c r="BZ63" s="107">
        <f t="shared" si="330"/>
        <v>136</v>
      </c>
      <c r="CA63" s="107">
        <f t="shared" si="330"/>
        <v>125</v>
      </c>
      <c r="CB63" s="107">
        <f t="shared" si="330"/>
        <v>114</v>
      </c>
      <c r="CC63" s="107">
        <f t="shared" si="330"/>
        <v>109</v>
      </c>
      <c r="CD63" s="107">
        <f t="shared" si="330"/>
        <v>94</v>
      </c>
      <c r="CE63" s="107">
        <f t="shared" si="330"/>
        <v>88</v>
      </c>
      <c r="CF63" s="107">
        <f t="shared" si="330"/>
        <v>76</v>
      </c>
      <c r="CG63" s="107">
        <f t="shared" si="330"/>
        <v>70</v>
      </c>
      <c r="CH63" s="107">
        <f t="shared" si="330"/>
        <v>58</v>
      </c>
      <c r="CI63" s="107">
        <f t="shared" si="330"/>
        <v>51</v>
      </c>
      <c r="CJ63" s="107">
        <f t="shared" si="330"/>
        <v>42</v>
      </c>
      <c r="CK63" s="107">
        <f t="shared" si="330"/>
        <v>32</v>
      </c>
      <c r="CL63" s="107">
        <f t="shared" si="330"/>
        <v>24</v>
      </c>
      <c r="CM63" s="107">
        <f>SUM(CM13:CM56)</f>
        <v>326</v>
      </c>
      <c r="CN63" s="107">
        <f t="shared" ref="CN63:EA63" si="331">SUM(CN13:CN56)</f>
        <v>321</v>
      </c>
      <c r="CO63" s="107">
        <f t="shared" si="331"/>
        <v>318</v>
      </c>
      <c r="CP63" s="107">
        <f t="shared" si="331"/>
        <v>301</v>
      </c>
      <c r="CQ63" s="107">
        <f t="shared" si="331"/>
        <v>296</v>
      </c>
      <c r="CR63" s="107">
        <f t="shared" si="331"/>
        <v>291</v>
      </c>
      <c r="CS63" s="107">
        <f t="shared" si="331"/>
        <v>284</v>
      </c>
      <c r="CT63" s="107">
        <f t="shared" si="331"/>
        <v>281</v>
      </c>
      <c r="CU63" s="107">
        <f t="shared" si="331"/>
        <v>274</v>
      </c>
      <c r="CV63" s="107">
        <f t="shared" si="331"/>
        <v>265</v>
      </c>
      <c r="CW63" s="107">
        <f t="shared" si="331"/>
        <v>254</v>
      </c>
      <c r="CX63" s="107">
        <f t="shared" si="331"/>
        <v>247</v>
      </c>
      <c r="CY63" s="107">
        <f t="shared" si="331"/>
        <v>244</v>
      </c>
      <c r="CZ63" s="107">
        <f t="shared" si="331"/>
        <v>239</v>
      </c>
      <c r="DA63" s="107">
        <f t="shared" si="331"/>
        <v>218</v>
      </c>
      <c r="DB63" s="107">
        <f t="shared" si="331"/>
        <v>217</v>
      </c>
      <c r="DC63" s="107">
        <f t="shared" si="331"/>
        <v>212</v>
      </c>
      <c r="DD63" s="107">
        <f t="shared" si="331"/>
        <v>172</v>
      </c>
      <c r="DE63" s="107">
        <f t="shared" si="331"/>
        <v>164</v>
      </c>
      <c r="DF63" s="107">
        <f t="shared" si="331"/>
        <v>150</v>
      </c>
      <c r="DG63" s="107">
        <f t="shared" si="331"/>
        <v>144</v>
      </c>
      <c r="DH63" s="107">
        <f t="shared" si="331"/>
        <v>138</v>
      </c>
      <c r="DI63" s="107">
        <f t="shared" si="331"/>
        <v>136</v>
      </c>
      <c r="DJ63" s="107">
        <f t="shared" si="331"/>
        <v>130</v>
      </c>
      <c r="DK63" s="107">
        <f t="shared" si="331"/>
        <v>118</v>
      </c>
      <c r="DL63" s="107">
        <f t="shared" si="331"/>
        <v>113</v>
      </c>
      <c r="DM63" s="107">
        <f t="shared" si="331"/>
        <v>108</v>
      </c>
      <c r="DN63" s="107">
        <f t="shared" si="331"/>
        <v>99</v>
      </c>
      <c r="DO63" s="107">
        <f t="shared" si="331"/>
        <v>90</v>
      </c>
      <c r="DP63" s="107">
        <f t="shared" si="331"/>
        <v>82</v>
      </c>
      <c r="DQ63" s="107">
        <f t="shared" si="331"/>
        <v>74</v>
      </c>
      <c r="DR63" s="107">
        <f t="shared" si="331"/>
        <v>70</v>
      </c>
      <c r="DS63" s="107">
        <f t="shared" si="331"/>
        <v>66</v>
      </c>
      <c r="DT63" s="107">
        <f t="shared" si="331"/>
        <v>46</v>
      </c>
      <c r="DU63" s="107">
        <f t="shared" si="331"/>
        <v>40</v>
      </c>
      <c r="DV63" s="107">
        <f t="shared" si="331"/>
        <v>36</v>
      </c>
      <c r="DW63" s="107">
        <f t="shared" si="331"/>
        <v>32</v>
      </c>
      <c r="DX63" s="107">
        <f t="shared" si="331"/>
        <v>27</v>
      </c>
      <c r="DY63" s="107">
        <f t="shared" si="331"/>
        <v>22</v>
      </c>
      <c r="DZ63" s="107">
        <f t="shared" si="331"/>
        <v>16</v>
      </c>
      <c r="EA63" s="107">
        <f t="shared" si="331"/>
        <v>14</v>
      </c>
      <c r="EB63" s="107">
        <f>SUM(EB13:EB56)</f>
        <v>162</v>
      </c>
      <c r="EC63" s="107">
        <f t="shared" ref="EC63:FP63" si="332">SUM(EC13:EC56)</f>
        <v>159</v>
      </c>
      <c r="ED63" s="107">
        <f t="shared" si="332"/>
        <v>142</v>
      </c>
      <c r="EE63" s="107">
        <f t="shared" si="332"/>
        <v>139</v>
      </c>
      <c r="EF63" s="107">
        <f t="shared" si="332"/>
        <v>138</v>
      </c>
      <c r="EG63" s="107">
        <f t="shared" si="332"/>
        <v>135</v>
      </c>
      <c r="EH63" s="107">
        <f t="shared" si="332"/>
        <v>132</v>
      </c>
      <c r="EI63" s="107">
        <f t="shared" si="332"/>
        <v>131</v>
      </c>
      <c r="EJ63" s="107">
        <f t="shared" si="332"/>
        <v>126</v>
      </c>
      <c r="EK63" s="107">
        <f t="shared" si="332"/>
        <v>113</v>
      </c>
      <c r="EL63" s="107">
        <f t="shared" si="332"/>
        <v>112</v>
      </c>
      <c r="EM63" s="107">
        <f t="shared" si="332"/>
        <v>111</v>
      </c>
      <c r="EN63" s="107">
        <f t="shared" si="332"/>
        <v>106</v>
      </c>
      <c r="EO63" s="107">
        <f t="shared" si="332"/>
        <v>101</v>
      </c>
      <c r="EP63" s="107">
        <f t="shared" si="332"/>
        <v>96</v>
      </c>
      <c r="EQ63" s="107">
        <f t="shared" si="332"/>
        <v>95</v>
      </c>
      <c r="ER63" s="107">
        <f t="shared" si="332"/>
        <v>92</v>
      </c>
      <c r="ES63" s="107">
        <f t="shared" si="332"/>
        <v>81</v>
      </c>
      <c r="ET63" s="107">
        <f t="shared" si="332"/>
        <v>78</v>
      </c>
      <c r="EU63" s="107">
        <f t="shared" si="332"/>
        <v>73</v>
      </c>
      <c r="EV63" s="107">
        <f t="shared" si="332"/>
        <v>72</v>
      </c>
      <c r="EW63" s="107">
        <f t="shared" si="332"/>
        <v>71</v>
      </c>
      <c r="EX63" s="107">
        <f t="shared" si="332"/>
        <v>58</v>
      </c>
      <c r="EY63" s="107">
        <f t="shared" si="332"/>
        <v>57</v>
      </c>
      <c r="EZ63" s="107">
        <f t="shared" si="332"/>
        <v>52</v>
      </c>
      <c r="FA63" s="107">
        <f t="shared" si="332"/>
        <v>49</v>
      </c>
      <c r="FB63" s="107">
        <f t="shared" si="332"/>
        <v>48</v>
      </c>
      <c r="FC63" s="107">
        <f t="shared" si="332"/>
        <v>45</v>
      </c>
      <c r="FD63" s="107">
        <f t="shared" si="332"/>
        <v>44</v>
      </c>
      <c r="FE63" s="107">
        <f t="shared" si="332"/>
        <v>41</v>
      </c>
      <c r="FF63" s="107">
        <f t="shared" si="332"/>
        <v>40</v>
      </c>
      <c r="FG63" s="107">
        <f t="shared" si="332"/>
        <v>31</v>
      </c>
      <c r="FH63" s="107">
        <f t="shared" si="332"/>
        <v>26</v>
      </c>
      <c r="FI63" s="107">
        <f t="shared" si="332"/>
        <v>21</v>
      </c>
      <c r="FJ63" s="107">
        <f t="shared" si="332"/>
        <v>16</v>
      </c>
      <c r="FK63" s="107">
        <f t="shared" si="332"/>
        <v>15</v>
      </c>
      <c r="FL63" s="107">
        <f t="shared" si="332"/>
        <v>12</v>
      </c>
      <c r="FM63" s="107">
        <f t="shared" si="332"/>
        <v>11</v>
      </c>
      <c r="FN63" s="107">
        <f t="shared" si="332"/>
        <v>10</v>
      </c>
      <c r="FO63" s="107">
        <f t="shared" si="332"/>
        <v>7</v>
      </c>
      <c r="FP63" s="107">
        <f t="shared" si="332"/>
        <v>6</v>
      </c>
      <c r="FQ63" s="107">
        <f t="shared" ref="FQ63:FR63" si="333">SUM(FQ13:FQ56)</f>
        <v>76</v>
      </c>
      <c r="FR63" s="107">
        <f t="shared" si="333"/>
        <v>76</v>
      </c>
      <c r="FS63" s="107">
        <f t="shared" ref="FS63:HE63" si="334">SUM(FS13:FS56)</f>
        <v>66</v>
      </c>
      <c r="FT63" s="107">
        <f t="shared" si="334"/>
        <v>64</v>
      </c>
      <c r="FU63" s="107">
        <f t="shared" si="334"/>
        <v>64</v>
      </c>
      <c r="FV63" s="107">
        <f t="shared" si="334"/>
        <v>60</v>
      </c>
      <c r="FW63" s="107">
        <f t="shared" si="334"/>
        <v>60</v>
      </c>
      <c r="FX63" s="107">
        <f t="shared" si="334"/>
        <v>60</v>
      </c>
      <c r="FY63" s="107">
        <f t="shared" si="334"/>
        <v>58</v>
      </c>
      <c r="FZ63" s="107">
        <f t="shared" si="334"/>
        <v>58</v>
      </c>
      <c r="GA63" s="107">
        <f t="shared" si="334"/>
        <v>58</v>
      </c>
      <c r="GB63" s="107">
        <f t="shared" si="334"/>
        <v>58</v>
      </c>
      <c r="GC63" s="107">
        <f t="shared" si="334"/>
        <v>56</v>
      </c>
      <c r="GD63" s="107">
        <f t="shared" si="334"/>
        <v>56</v>
      </c>
      <c r="GE63" s="107">
        <f t="shared" si="334"/>
        <v>54</v>
      </c>
      <c r="GF63" s="107">
        <f t="shared" si="334"/>
        <v>54</v>
      </c>
      <c r="GG63" s="107">
        <f t="shared" si="334"/>
        <v>54</v>
      </c>
      <c r="GH63" s="107">
        <f t="shared" si="334"/>
        <v>34</v>
      </c>
      <c r="GI63" s="107">
        <f t="shared" si="334"/>
        <v>34</v>
      </c>
      <c r="GJ63" s="107">
        <f t="shared" si="334"/>
        <v>34</v>
      </c>
      <c r="GK63" s="107">
        <f t="shared" si="334"/>
        <v>34</v>
      </c>
      <c r="GL63" s="107">
        <f t="shared" si="334"/>
        <v>34</v>
      </c>
      <c r="GM63" s="107">
        <f t="shared" si="334"/>
        <v>32</v>
      </c>
      <c r="GN63" s="107">
        <f t="shared" si="334"/>
        <v>32</v>
      </c>
      <c r="GO63" s="107">
        <f t="shared" si="334"/>
        <v>30</v>
      </c>
      <c r="GP63" s="107">
        <f t="shared" si="334"/>
        <v>30</v>
      </c>
      <c r="GQ63" s="107">
        <f t="shared" si="334"/>
        <v>30</v>
      </c>
      <c r="GR63" s="107">
        <f t="shared" si="334"/>
        <v>26</v>
      </c>
      <c r="GS63" s="107">
        <f t="shared" si="334"/>
        <v>26</v>
      </c>
      <c r="GT63" s="107">
        <f t="shared" si="334"/>
        <v>26</v>
      </c>
      <c r="GU63" s="107">
        <f t="shared" si="334"/>
        <v>16</v>
      </c>
      <c r="GV63" s="107">
        <f t="shared" si="334"/>
        <v>16</v>
      </c>
      <c r="GW63" s="107">
        <f t="shared" si="334"/>
        <v>16</v>
      </c>
      <c r="GX63" s="107">
        <f t="shared" si="334"/>
        <v>8</v>
      </c>
      <c r="GY63" s="107">
        <f t="shared" si="334"/>
        <v>8</v>
      </c>
      <c r="GZ63" s="107">
        <f t="shared" si="334"/>
        <v>8</v>
      </c>
      <c r="HA63" s="107">
        <f t="shared" si="334"/>
        <v>8</v>
      </c>
      <c r="HB63" s="107">
        <f t="shared" si="334"/>
        <v>4</v>
      </c>
      <c r="HC63" s="107">
        <f t="shared" si="334"/>
        <v>4</v>
      </c>
      <c r="HD63" s="107">
        <f t="shared" si="334"/>
        <v>4</v>
      </c>
      <c r="HE63" s="107">
        <f t="shared" si="334"/>
        <v>2</v>
      </c>
    </row>
    <row r="64" spans="4:213" x14ac:dyDescent="0.25">
      <c r="H64" s="105" t="s">
        <v>72</v>
      </c>
      <c r="I64" s="108">
        <f>(I9+I10+I11+I12)/I60</f>
        <v>0.40625</v>
      </c>
      <c r="J64" s="108">
        <f t="shared" ref="J64:R64" si="335">J62/(J62+J63)</f>
        <v>0.40854472630173566</v>
      </c>
      <c r="K64" s="108">
        <f t="shared" si="335"/>
        <v>0.40760869565217389</v>
      </c>
      <c r="L64" s="108">
        <f t="shared" si="335"/>
        <v>0.40469613259668508</v>
      </c>
      <c r="M64" s="108">
        <f t="shared" si="335"/>
        <v>0.41091954022988508</v>
      </c>
      <c r="N64" s="108">
        <f t="shared" si="335"/>
        <v>0.40875912408759124</v>
      </c>
      <c r="O64" s="108">
        <f t="shared" si="335"/>
        <v>0.41265060240963858</v>
      </c>
      <c r="P64" s="108">
        <f t="shared" si="335"/>
        <v>0.41203703703703703</v>
      </c>
      <c r="Q64" s="108">
        <f t="shared" si="335"/>
        <v>0.41139240506329117</v>
      </c>
      <c r="R64" s="108">
        <f t="shared" si="335"/>
        <v>0.40901771336553944</v>
      </c>
      <c r="S64" s="108">
        <f>S62/(S62+S63)</f>
        <v>0.41059602649006621</v>
      </c>
      <c r="T64" s="108">
        <f t="shared" ref="T64:AW64" si="336">T62/(T62+T63)</f>
        <v>0.41267123287671231</v>
      </c>
      <c r="U64" s="108">
        <f t="shared" si="336"/>
        <v>0.4119718309859155</v>
      </c>
      <c r="V64" s="108">
        <f t="shared" si="336"/>
        <v>0.40933572710951527</v>
      </c>
      <c r="W64" s="108">
        <f t="shared" si="336"/>
        <v>0.41729323308270677</v>
      </c>
      <c r="X64" s="108">
        <f t="shared" si="336"/>
        <v>0.41346153846153844</v>
      </c>
      <c r="Y64" s="108">
        <f t="shared" si="336"/>
        <v>0.41935483870967744</v>
      </c>
      <c r="Z64" s="108">
        <f t="shared" si="336"/>
        <v>0.42171189979123175</v>
      </c>
      <c r="AA64" s="108">
        <f t="shared" si="336"/>
        <v>0.42241379310344829</v>
      </c>
      <c r="AB64" s="108">
        <f t="shared" si="336"/>
        <v>0.42</v>
      </c>
      <c r="AC64" s="108">
        <f t="shared" si="336"/>
        <v>0.42523364485981308</v>
      </c>
      <c r="AD64" s="108">
        <f t="shared" si="336"/>
        <v>0.43243243243243246</v>
      </c>
      <c r="AE64" s="108">
        <f t="shared" si="336"/>
        <v>0.43367346938775508</v>
      </c>
      <c r="AF64" s="108">
        <f t="shared" si="336"/>
        <v>0.43121693121693122</v>
      </c>
      <c r="AG64" s="108">
        <f t="shared" si="336"/>
        <v>0.43820224719101125</v>
      </c>
      <c r="AH64" s="108">
        <f t="shared" si="336"/>
        <v>0.43988269794721407</v>
      </c>
      <c r="AI64" s="108">
        <f t="shared" si="336"/>
        <v>0.45283018867924529</v>
      </c>
      <c r="AJ64" s="108">
        <f t="shared" si="336"/>
        <v>0.45819397993311034</v>
      </c>
      <c r="AK64" s="108">
        <f t="shared" si="336"/>
        <v>0.4642857142857143</v>
      </c>
      <c r="AL64" s="108">
        <f t="shared" si="336"/>
        <v>0.46616541353383456</v>
      </c>
      <c r="AM64" s="108">
        <f t="shared" si="336"/>
        <v>0.47967479674796748</v>
      </c>
      <c r="AN64" s="108">
        <f t="shared" si="336"/>
        <v>0.4826086956521739</v>
      </c>
      <c r="AO64" s="108">
        <f t="shared" si="336"/>
        <v>0.49056603773584906</v>
      </c>
      <c r="AP64" s="108">
        <f t="shared" si="336"/>
        <v>0.49746192893401014</v>
      </c>
      <c r="AQ64" s="108">
        <f t="shared" si="336"/>
        <v>0.5168539325842697</v>
      </c>
      <c r="AR64" s="108">
        <f t="shared" si="336"/>
        <v>0.5214723926380368</v>
      </c>
      <c r="AS64" s="108">
        <f t="shared" si="336"/>
        <v>0.54166666666666663</v>
      </c>
      <c r="AT64" s="108">
        <f t="shared" si="336"/>
        <v>0.5625</v>
      </c>
      <c r="AU64" s="108">
        <f t="shared" si="336"/>
        <v>0.5892857142857143</v>
      </c>
      <c r="AV64" s="108">
        <f t="shared" si="336"/>
        <v>0.61458333333333337</v>
      </c>
      <c r="AW64" s="108">
        <f t="shared" si="336"/>
        <v>0.65</v>
      </c>
      <c r="AX64" s="108">
        <f>(AX9+AX10+AX11+AX12)/AX60</f>
        <v>0.40665701881331406</v>
      </c>
      <c r="AY64" s="108">
        <f t="shared" ref="AY64:BG64" si="337">AY62/(AY62+AY63)</f>
        <v>0.41132637853949328</v>
      </c>
      <c r="AZ64" s="108">
        <f t="shared" si="337"/>
        <v>0.41068702290076337</v>
      </c>
      <c r="BA64" s="108">
        <f t="shared" si="337"/>
        <v>0.41057542768273719</v>
      </c>
      <c r="BB64" s="108">
        <f t="shared" si="337"/>
        <v>0.40600315955766192</v>
      </c>
      <c r="BC64" s="108">
        <f t="shared" si="337"/>
        <v>0.40806451612903227</v>
      </c>
      <c r="BD64" s="108">
        <f t="shared" si="337"/>
        <v>0.40728476821192056</v>
      </c>
      <c r="BE64" s="108">
        <f t="shared" si="337"/>
        <v>0.4098639455782313</v>
      </c>
      <c r="BF64" s="108">
        <f t="shared" si="337"/>
        <v>0.40909090909090912</v>
      </c>
      <c r="BG64" s="108">
        <f t="shared" si="337"/>
        <v>0.40747330960854095</v>
      </c>
      <c r="BH64" s="108">
        <f>BH62/(BH62+BH63)</f>
        <v>0.41417910447761191</v>
      </c>
      <c r="BI64" s="108">
        <f t="shared" ref="BI64:CL64" si="338">BI62/(BI62+BI63)</f>
        <v>0.41254752851711024</v>
      </c>
      <c r="BJ64" s="108">
        <f t="shared" si="338"/>
        <v>0.42063492063492064</v>
      </c>
      <c r="BK64" s="108">
        <f t="shared" si="338"/>
        <v>0.41666666666666669</v>
      </c>
      <c r="BL64" s="108">
        <f t="shared" si="338"/>
        <v>0.41719077568134172</v>
      </c>
      <c r="BM64" s="108">
        <f t="shared" si="338"/>
        <v>0.41541755888650966</v>
      </c>
      <c r="BN64" s="108">
        <f t="shared" si="338"/>
        <v>0.41280353200883002</v>
      </c>
      <c r="BO64" s="108">
        <f t="shared" si="338"/>
        <v>0.41647597254004576</v>
      </c>
      <c r="BP64" s="108">
        <f t="shared" si="338"/>
        <v>0.42307692307692307</v>
      </c>
      <c r="BQ64" s="108">
        <f t="shared" si="338"/>
        <v>0.42394014962593518</v>
      </c>
      <c r="BR64" s="108">
        <f t="shared" si="338"/>
        <v>0.42268041237113402</v>
      </c>
      <c r="BS64" s="108">
        <f t="shared" si="338"/>
        <v>0.43715846994535518</v>
      </c>
      <c r="BT64" s="108">
        <f t="shared" si="338"/>
        <v>0.42937853107344631</v>
      </c>
      <c r="BU64" s="108">
        <f t="shared" si="338"/>
        <v>0.4310850439882698</v>
      </c>
      <c r="BV64" s="108">
        <f t="shared" si="338"/>
        <v>0.44303797468354428</v>
      </c>
      <c r="BW64" s="108">
        <f t="shared" si="338"/>
        <v>0.44850498338870431</v>
      </c>
      <c r="BX64" s="108">
        <f t="shared" si="338"/>
        <v>0.4513888888888889</v>
      </c>
      <c r="BY64" s="108">
        <f t="shared" si="338"/>
        <v>0.45255474452554745</v>
      </c>
      <c r="BZ64" s="108">
        <f t="shared" si="338"/>
        <v>0.46456692913385828</v>
      </c>
      <c r="CA64" s="108">
        <f t="shared" si="338"/>
        <v>0.47257383966244726</v>
      </c>
      <c r="CB64" s="108">
        <f t="shared" si="338"/>
        <v>0.47706422018348627</v>
      </c>
      <c r="CC64" s="108">
        <f t="shared" si="338"/>
        <v>0.4784688995215311</v>
      </c>
      <c r="CD64" s="108">
        <f t="shared" si="338"/>
        <v>0.5</v>
      </c>
      <c r="CE64" s="108">
        <f t="shared" si="338"/>
        <v>0.5</v>
      </c>
      <c r="CF64" s="108">
        <f t="shared" si="338"/>
        <v>0.51898734177215189</v>
      </c>
      <c r="CG64" s="108">
        <f t="shared" si="338"/>
        <v>0.52702702702702697</v>
      </c>
      <c r="CH64" s="108">
        <f t="shared" si="338"/>
        <v>0.55038759689922478</v>
      </c>
      <c r="CI64" s="108">
        <f t="shared" si="338"/>
        <v>0.5641025641025641</v>
      </c>
      <c r="CJ64" s="108">
        <f t="shared" si="338"/>
        <v>0.58415841584158412</v>
      </c>
      <c r="CK64" s="108">
        <f t="shared" si="338"/>
        <v>0.61904761904761907</v>
      </c>
      <c r="CL64" s="108">
        <f t="shared" si="338"/>
        <v>0.6619718309859155</v>
      </c>
      <c r="CM64" s="108">
        <f>(CM9+CM10+CM11+CM12)/CM60</f>
        <v>0.40834845735027225</v>
      </c>
      <c r="CN64" s="108">
        <f t="shared" ref="CN64:CV64" si="339">CN62/(CN62+CN63)</f>
        <v>0.40665434380776339</v>
      </c>
      <c r="CO64" s="108">
        <f t="shared" si="339"/>
        <v>0.4044943820224719</v>
      </c>
      <c r="CP64" s="108">
        <f t="shared" si="339"/>
        <v>0.41325536062378165</v>
      </c>
      <c r="CQ64" s="108">
        <f t="shared" si="339"/>
        <v>0.40918163672654689</v>
      </c>
      <c r="CR64" s="108">
        <f t="shared" si="339"/>
        <v>0.40973630831643004</v>
      </c>
      <c r="CS64" s="108">
        <f t="shared" si="339"/>
        <v>0.40833333333333333</v>
      </c>
      <c r="CT64" s="108">
        <f t="shared" si="339"/>
        <v>0.40591966173361521</v>
      </c>
      <c r="CU64" s="108">
        <f t="shared" si="339"/>
        <v>0.40563991323210413</v>
      </c>
      <c r="CV64" s="108">
        <f t="shared" si="339"/>
        <v>0.40715883668903802</v>
      </c>
      <c r="CW64" s="108">
        <f>CW62/(CW62+CW63)</f>
        <v>0.41203703703703703</v>
      </c>
      <c r="CX64" s="108">
        <f t="shared" ref="CX64:EA64" si="340">CX62/(CX62+CX63)</f>
        <v>0.41190476190476188</v>
      </c>
      <c r="CY64" s="108">
        <f t="shared" si="340"/>
        <v>0.41062801932367149</v>
      </c>
      <c r="CZ64" s="108">
        <f t="shared" si="340"/>
        <v>0.40694789081885857</v>
      </c>
      <c r="DA64" s="108">
        <f t="shared" si="340"/>
        <v>0.42328042328042326</v>
      </c>
      <c r="DB64" s="108">
        <f t="shared" si="340"/>
        <v>0.41823056300268097</v>
      </c>
      <c r="DC64" s="108">
        <f t="shared" si="340"/>
        <v>0.4143646408839779</v>
      </c>
      <c r="DD64" s="108">
        <f t="shared" si="340"/>
        <v>0.41296928327645049</v>
      </c>
      <c r="DE64" s="108">
        <f t="shared" si="340"/>
        <v>0.41843971631205673</v>
      </c>
      <c r="DF64" s="108">
        <f t="shared" si="340"/>
        <v>0.42965779467680609</v>
      </c>
      <c r="DG64" s="108">
        <f t="shared" si="340"/>
        <v>0.43083003952569171</v>
      </c>
      <c r="DH64" s="108">
        <f t="shared" si="340"/>
        <v>0.42975206611570249</v>
      </c>
      <c r="DI64" s="108">
        <f t="shared" si="340"/>
        <v>0.42616033755274263</v>
      </c>
      <c r="DJ64" s="108">
        <f t="shared" si="340"/>
        <v>0.42982456140350878</v>
      </c>
      <c r="DK64" s="108">
        <f t="shared" si="340"/>
        <v>0.44339622641509435</v>
      </c>
      <c r="DL64" s="108">
        <f t="shared" si="340"/>
        <v>0.44334975369458129</v>
      </c>
      <c r="DM64" s="108">
        <f t="shared" si="340"/>
        <v>0.44329896907216493</v>
      </c>
      <c r="DN64" s="108">
        <f t="shared" si="340"/>
        <v>0.45303867403314918</v>
      </c>
      <c r="DO64" s="108">
        <f t="shared" si="340"/>
        <v>0.4642857142857143</v>
      </c>
      <c r="DP64" s="108">
        <f t="shared" si="340"/>
        <v>0.47435897435897434</v>
      </c>
      <c r="DQ64" s="108">
        <f t="shared" si="340"/>
        <v>0.48965517241379308</v>
      </c>
      <c r="DR64" s="108">
        <f t="shared" si="340"/>
        <v>0.48529411764705882</v>
      </c>
      <c r="DS64" s="108">
        <f t="shared" si="340"/>
        <v>0.484375</v>
      </c>
      <c r="DT64" s="108">
        <f t="shared" si="340"/>
        <v>0.5053763440860215</v>
      </c>
      <c r="DU64" s="108">
        <f t="shared" si="340"/>
        <v>0.52941176470588236</v>
      </c>
      <c r="DV64" s="108">
        <f t="shared" si="340"/>
        <v>0.52631578947368418</v>
      </c>
      <c r="DW64" s="108">
        <f t="shared" si="340"/>
        <v>0.54285714285714282</v>
      </c>
      <c r="DX64" s="108">
        <f t="shared" si="340"/>
        <v>0.55737704918032782</v>
      </c>
      <c r="DY64" s="108">
        <f t="shared" si="340"/>
        <v>0.58490566037735847</v>
      </c>
      <c r="DZ64" s="108">
        <f t="shared" si="340"/>
        <v>0.65217391304347827</v>
      </c>
      <c r="EA64" s="108">
        <f t="shared" si="340"/>
        <v>0.65</v>
      </c>
      <c r="EB64" s="108">
        <f>(EB9+EB10+EB11+EB12)/EB60</f>
        <v>0.38167938931297712</v>
      </c>
      <c r="EC64" s="108">
        <f t="shared" ref="EC64:EK64" si="341">EC62/(EC62+EC63)</f>
        <v>0.38132295719844356</v>
      </c>
      <c r="ED64" s="108">
        <f t="shared" si="341"/>
        <v>0.40585774058577406</v>
      </c>
      <c r="EE64" s="108">
        <f t="shared" si="341"/>
        <v>0.40343347639484978</v>
      </c>
      <c r="EF64" s="108">
        <f t="shared" si="341"/>
        <v>0.4</v>
      </c>
      <c r="EG64" s="108">
        <f t="shared" si="341"/>
        <v>0.4</v>
      </c>
      <c r="EH64" s="108">
        <f t="shared" si="341"/>
        <v>0.39726027397260272</v>
      </c>
      <c r="EI64" s="108">
        <f t="shared" si="341"/>
        <v>0.39631336405529954</v>
      </c>
      <c r="EJ64" s="108">
        <f t="shared" si="341"/>
        <v>0.39712918660287083</v>
      </c>
      <c r="EK64" s="108">
        <f t="shared" si="341"/>
        <v>0.42051282051282052</v>
      </c>
      <c r="EL64" s="108">
        <f>EL62/(EL62+EL63)</f>
        <v>0.41052631578947368</v>
      </c>
      <c r="EM64" s="108">
        <f t="shared" ref="EM64:FP64" si="342">EM62/(EM62+EM63)</f>
        <v>0.41269841269841268</v>
      </c>
      <c r="EN64" s="108">
        <f t="shared" si="342"/>
        <v>0.4143646408839779</v>
      </c>
      <c r="EO64" s="108">
        <f t="shared" si="342"/>
        <v>0.41954022988505746</v>
      </c>
      <c r="EP64" s="108">
        <f t="shared" si="342"/>
        <v>0.42514970059880242</v>
      </c>
      <c r="EQ64" s="108">
        <f t="shared" si="342"/>
        <v>0.42073170731707316</v>
      </c>
      <c r="ER64" s="108">
        <f t="shared" si="342"/>
        <v>0.41772151898734178</v>
      </c>
      <c r="ES64" s="108">
        <f t="shared" si="342"/>
        <v>0.40875912408759124</v>
      </c>
      <c r="ET64" s="108">
        <f t="shared" si="342"/>
        <v>0.41791044776119401</v>
      </c>
      <c r="EU64" s="108">
        <f t="shared" si="342"/>
        <v>0.41599999999999998</v>
      </c>
      <c r="EV64" s="108">
        <f t="shared" si="342"/>
        <v>0.41935483870967744</v>
      </c>
      <c r="EW64" s="108">
        <f t="shared" si="342"/>
        <v>0.40833333333333333</v>
      </c>
      <c r="EX64" s="108">
        <f t="shared" si="342"/>
        <v>0.44761904761904764</v>
      </c>
      <c r="EY64" s="108">
        <f t="shared" si="342"/>
        <v>0.44660194174757284</v>
      </c>
      <c r="EZ64" s="108">
        <f t="shared" si="342"/>
        <v>0.46391752577319589</v>
      </c>
      <c r="FA64" s="108">
        <f t="shared" si="342"/>
        <v>0.46153846153846156</v>
      </c>
      <c r="FB64" s="108">
        <f t="shared" si="342"/>
        <v>0.45454545454545453</v>
      </c>
      <c r="FC64" s="108">
        <f t="shared" si="342"/>
        <v>0.45783132530120479</v>
      </c>
      <c r="FD64" s="108">
        <f t="shared" si="342"/>
        <v>0.45</v>
      </c>
      <c r="FE64" s="108">
        <f t="shared" si="342"/>
        <v>0.46052631578947367</v>
      </c>
      <c r="FF64" s="108">
        <f t="shared" si="342"/>
        <v>0.45205479452054792</v>
      </c>
      <c r="FG64" s="108">
        <f t="shared" si="342"/>
        <v>0.5</v>
      </c>
      <c r="FH64" s="108">
        <f t="shared" si="342"/>
        <v>0.5357142857142857</v>
      </c>
      <c r="FI64" s="108">
        <f t="shared" si="342"/>
        <v>0.48780487804878048</v>
      </c>
      <c r="FJ64" s="108">
        <f t="shared" si="342"/>
        <v>0.54285714285714282</v>
      </c>
      <c r="FK64" s="108">
        <f t="shared" si="342"/>
        <v>0.53125</v>
      </c>
      <c r="FL64" s="108">
        <f t="shared" si="342"/>
        <v>0.5714285714285714</v>
      </c>
      <c r="FM64" s="108">
        <f t="shared" si="342"/>
        <v>0.56000000000000005</v>
      </c>
      <c r="FN64" s="108">
        <f t="shared" si="342"/>
        <v>0.58333333333333337</v>
      </c>
      <c r="FO64" s="108">
        <f t="shared" si="342"/>
        <v>0.63157894736842102</v>
      </c>
      <c r="FP64" s="108">
        <f t="shared" si="342"/>
        <v>0.625</v>
      </c>
      <c r="FQ64" s="108">
        <f t="shared" ref="FQ64:FR64" si="343">FQ62/(FQ62+FQ63)</f>
        <v>0.39200000000000002</v>
      </c>
      <c r="FR64" s="108">
        <f t="shared" si="343"/>
        <v>0.39200000000000002</v>
      </c>
      <c r="FS64" s="108">
        <f t="shared" ref="FS64:HE64" si="344">FS62/(FS62+FS63)</f>
        <v>0.42105263157894735</v>
      </c>
      <c r="FT64" s="108">
        <f t="shared" si="344"/>
        <v>0.42342342342342343</v>
      </c>
      <c r="FU64" s="108">
        <f t="shared" si="344"/>
        <v>0.41818181818181815</v>
      </c>
      <c r="FV64" s="108">
        <f t="shared" si="344"/>
        <v>0.42857142857142855</v>
      </c>
      <c r="FW64" s="108">
        <f t="shared" si="344"/>
        <v>0.42857142857142855</v>
      </c>
      <c r="FX64" s="108">
        <f t="shared" si="344"/>
        <v>0.41747572815533979</v>
      </c>
      <c r="FY64" s="108">
        <f t="shared" si="344"/>
        <v>0.42</v>
      </c>
      <c r="FZ64" s="108">
        <f t="shared" si="344"/>
        <v>0.40816326530612246</v>
      </c>
      <c r="GA64" s="108">
        <f t="shared" si="344"/>
        <v>0.40816326530612246</v>
      </c>
      <c r="GB64" s="108">
        <f t="shared" si="344"/>
        <v>0.40816326530612246</v>
      </c>
      <c r="GC64" s="108">
        <f t="shared" si="344"/>
        <v>0.40425531914893614</v>
      </c>
      <c r="GD64" s="108">
        <f t="shared" si="344"/>
        <v>0.39130434782608697</v>
      </c>
      <c r="GE64" s="108">
        <f t="shared" si="344"/>
        <v>0.39325842696629215</v>
      </c>
      <c r="GF64" s="108">
        <f t="shared" si="344"/>
        <v>0.38636363636363635</v>
      </c>
      <c r="GG64" s="108">
        <f t="shared" si="344"/>
        <v>0.38636363636363635</v>
      </c>
      <c r="GH64" s="108">
        <f t="shared" si="344"/>
        <v>0.43333333333333335</v>
      </c>
      <c r="GI64" s="108">
        <f t="shared" si="344"/>
        <v>0.43333333333333335</v>
      </c>
      <c r="GJ64" s="108">
        <f t="shared" si="344"/>
        <v>0.43333333333333335</v>
      </c>
      <c r="GK64" s="108">
        <f t="shared" si="344"/>
        <v>0.40350877192982454</v>
      </c>
      <c r="GL64" s="108">
        <f t="shared" si="344"/>
        <v>0.40350877192982454</v>
      </c>
      <c r="GM64" s="108">
        <f t="shared" si="344"/>
        <v>0.40740740740740738</v>
      </c>
      <c r="GN64" s="108">
        <f t="shared" si="344"/>
        <v>0.40740740740740738</v>
      </c>
      <c r="GO64" s="108">
        <f t="shared" si="344"/>
        <v>0.41176470588235292</v>
      </c>
      <c r="GP64" s="108">
        <f t="shared" si="344"/>
        <v>0.4</v>
      </c>
      <c r="GQ64" s="108">
        <f t="shared" si="344"/>
        <v>0.4</v>
      </c>
      <c r="GR64" s="108">
        <f t="shared" si="344"/>
        <v>0.42222222222222222</v>
      </c>
      <c r="GS64" s="108">
        <f t="shared" si="344"/>
        <v>0.39534883720930231</v>
      </c>
      <c r="GT64" s="108">
        <f t="shared" si="344"/>
        <v>0.39534883720930231</v>
      </c>
      <c r="GU64" s="108">
        <f t="shared" si="344"/>
        <v>0.5</v>
      </c>
      <c r="GV64" s="108">
        <f t="shared" si="344"/>
        <v>0.46666666666666667</v>
      </c>
      <c r="GW64" s="108">
        <f t="shared" si="344"/>
        <v>0.46666666666666667</v>
      </c>
      <c r="GX64" s="108">
        <f t="shared" si="344"/>
        <v>0.5</v>
      </c>
      <c r="GY64" s="108">
        <f t="shared" si="344"/>
        <v>0.5</v>
      </c>
      <c r="GZ64" s="108">
        <f t="shared" si="344"/>
        <v>0.46666666666666667</v>
      </c>
      <c r="HA64" s="108">
        <f t="shared" si="344"/>
        <v>0.46666666666666667</v>
      </c>
      <c r="HB64" s="108">
        <f t="shared" si="344"/>
        <v>0.55555555555555558</v>
      </c>
      <c r="HC64" s="108">
        <f t="shared" si="344"/>
        <v>0.55555555555555558</v>
      </c>
      <c r="HD64" s="108">
        <f t="shared" si="344"/>
        <v>0.55555555555555558</v>
      </c>
      <c r="HE64" s="108">
        <f t="shared" si="344"/>
        <v>0.66666666666666663</v>
      </c>
    </row>
    <row r="65" spans="5:213" x14ac:dyDescent="0.25">
      <c r="H65" s="105" t="s">
        <v>68</v>
      </c>
      <c r="I65" s="108">
        <f>(I13+I14+I15+I16)/I60</f>
        <v>0.21875</v>
      </c>
      <c r="J65" s="108">
        <f t="shared" ref="J65:AW65" si="345">(J13+J14+J15+J16)/J60</f>
        <v>0.21895861148197596</v>
      </c>
      <c r="K65" s="108">
        <f t="shared" si="345"/>
        <v>0.22010869565217392</v>
      </c>
      <c r="L65" s="108">
        <f t="shared" si="345"/>
        <v>0.21823204419889503</v>
      </c>
      <c r="M65" s="108">
        <f t="shared" si="345"/>
        <v>0.22126436781609196</v>
      </c>
      <c r="N65" s="108">
        <f t="shared" si="345"/>
        <v>0.21897810218978103</v>
      </c>
      <c r="O65" s="108">
        <f t="shared" si="345"/>
        <v>0.22289156626506024</v>
      </c>
      <c r="P65" s="108">
        <f t="shared" si="345"/>
        <v>0.22222222222222221</v>
      </c>
      <c r="Q65" s="108">
        <f t="shared" si="345"/>
        <v>0.22151898734177214</v>
      </c>
      <c r="R65" s="108">
        <f t="shared" si="345"/>
        <v>0.21900161030595813</v>
      </c>
      <c r="S65" s="108">
        <f t="shared" si="345"/>
        <v>0.22185430463576158</v>
      </c>
      <c r="T65" s="108">
        <f t="shared" si="345"/>
        <v>0.2226027397260274</v>
      </c>
      <c r="U65" s="108">
        <f t="shared" si="345"/>
        <v>0.22183098591549297</v>
      </c>
      <c r="V65" s="108">
        <f t="shared" si="345"/>
        <v>0.21903052064631956</v>
      </c>
      <c r="W65" s="108">
        <f t="shared" si="345"/>
        <v>0.22556390977443608</v>
      </c>
      <c r="X65" s="108">
        <f t="shared" si="345"/>
        <v>0.22307692307692309</v>
      </c>
      <c r="Y65" s="108">
        <f t="shared" si="345"/>
        <v>0.22580645161290322</v>
      </c>
      <c r="Z65" s="108">
        <f t="shared" si="345"/>
        <v>0.22546972860125261</v>
      </c>
      <c r="AA65" s="108">
        <f t="shared" si="345"/>
        <v>0.22844827586206898</v>
      </c>
      <c r="AB65" s="108">
        <f t="shared" si="345"/>
        <v>0.22666666666666666</v>
      </c>
      <c r="AC65" s="108">
        <f t="shared" si="345"/>
        <v>0.22897196261682243</v>
      </c>
      <c r="AD65" s="108">
        <f t="shared" si="345"/>
        <v>0.23095823095823095</v>
      </c>
      <c r="AE65" s="108">
        <f t="shared" si="345"/>
        <v>0.23469387755102042</v>
      </c>
      <c r="AF65" s="108">
        <f t="shared" si="345"/>
        <v>0.23280423280423279</v>
      </c>
      <c r="AG65" s="108">
        <f t="shared" si="345"/>
        <v>0.23595505617977527</v>
      </c>
      <c r="AH65" s="108">
        <f t="shared" si="345"/>
        <v>0.23460410557184752</v>
      </c>
      <c r="AI65" s="108">
        <f t="shared" si="345"/>
        <v>0.24528301886792453</v>
      </c>
      <c r="AJ65" s="108">
        <f t="shared" si="345"/>
        <v>0.24749163879598662</v>
      </c>
      <c r="AK65" s="108">
        <f t="shared" si="345"/>
        <v>0.25</v>
      </c>
      <c r="AL65" s="108">
        <f t="shared" si="345"/>
        <v>0.24812030075187969</v>
      </c>
      <c r="AM65" s="108">
        <f t="shared" si="345"/>
        <v>0.26016260162601629</v>
      </c>
      <c r="AN65" s="108">
        <f t="shared" si="345"/>
        <v>0.2608695652173913</v>
      </c>
      <c r="AO65" s="108">
        <f t="shared" si="345"/>
        <v>0.26415094339622641</v>
      </c>
      <c r="AP65" s="108">
        <f t="shared" si="345"/>
        <v>0.26395939086294418</v>
      </c>
      <c r="AQ65" s="108">
        <f t="shared" si="345"/>
        <v>0.2808988764044944</v>
      </c>
      <c r="AR65" s="108">
        <f t="shared" si="345"/>
        <v>0.2822085889570552</v>
      </c>
      <c r="AS65" s="108">
        <f t="shared" si="345"/>
        <v>0.29166666666666669</v>
      </c>
      <c r="AT65" s="108">
        <f t="shared" si="345"/>
        <v>0.296875</v>
      </c>
      <c r="AU65" s="108">
        <f t="shared" si="345"/>
        <v>0.32142857142857145</v>
      </c>
      <c r="AV65" s="108">
        <f t="shared" si="345"/>
        <v>0.33333333333333331</v>
      </c>
      <c r="AW65" s="108">
        <f t="shared" si="345"/>
        <v>0.35</v>
      </c>
      <c r="AX65" s="108">
        <f>(AX13+AX14+AX15+AX16)/AX60</f>
        <v>0.21707670043415339</v>
      </c>
      <c r="AY65" s="108">
        <f t="shared" ref="AY65:CL65" si="346">(AY13+AY14+AY15+AY16)/AY60</f>
        <v>0.22056631892697467</v>
      </c>
      <c r="AZ65" s="108">
        <f t="shared" si="346"/>
        <v>0.2198473282442748</v>
      </c>
      <c r="BA65" s="108">
        <f t="shared" si="346"/>
        <v>0.2208398133748056</v>
      </c>
      <c r="BB65" s="108">
        <f t="shared" si="346"/>
        <v>0.22116903633491311</v>
      </c>
      <c r="BC65" s="108">
        <f t="shared" si="346"/>
        <v>0.21935483870967742</v>
      </c>
      <c r="BD65" s="108">
        <f t="shared" si="346"/>
        <v>0.2185430463576159</v>
      </c>
      <c r="BE65" s="108">
        <f t="shared" si="346"/>
        <v>0.22108843537414966</v>
      </c>
      <c r="BF65" s="108">
        <f t="shared" si="346"/>
        <v>0.22027972027972029</v>
      </c>
      <c r="BG65" s="108">
        <f t="shared" si="346"/>
        <v>0.21708185053380782</v>
      </c>
      <c r="BH65" s="108">
        <f t="shared" si="346"/>
        <v>0.22388059701492538</v>
      </c>
      <c r="BI65" s="108">
        <f t="shared" si="346"/>
        <v>0.22053231939163498</v>
      </c>
      <c r="BJ65" s="108">
        <f t="shared" si="346"/>
        <v>0.22222222222222221</v>
      </c>
      <c r="BK65" s="108">
        <f t="shared" si="346"/>
        <v>0.22764227642276422</v>
      </c>
      <c r="BL65" s="108">
        <f t="shared" si="346"/>
        <v>0.22641509433962265</v>
      </c>
      <c r="BM65" s="108">
        <f t="shared" si="346"/>
        <v>0.22269807280513917</v>
      </c>
      <c r="BN65" s="108">
        <f t="shared" si="346"/>
        <v>0.2251655629139073</v>
      </c>
      <c r="BO65" s="108">
        <f t="shared" si="346"/>
        <v>0.22425629290617849</v>
      </c>
      <c r="BP65" s="108">
        <f t="shared" si="346"/>
        <v>0.22596153846153846</v>
      </c>
      <c r="BQ65" s="108">
        <f t="shared" si="346"/>
        <v>0.22942643391521197</v>
      </c>
      <c r="BR65" s="108">
        <f t="shared" si="346"/>
        <v>0.22680412371134021</v>
      </c>
      <c r="BS65" s="108">
        <f t="shared" si="346"/>
        <v>0.22950819672131148</v>
      </c>
      <c r="BT65" s="108">
        <f t="shared" si="346"/>
        <v>0.23163841807909605</v>
      </c>
      <c r="BU65" s="108">
        <f t="shared" si="346"/>
        <v>0.23460410557184752</v>
      </c>
      <c r="BV65" s="108">
        <f t="shared" si="346"/>
        <v>0.24050632911392406</v>
      </c>
      <c r="BW65" s="108">
        <f t="shared" si="346"/>
        <v>0.24584717607973422</v>
      </c>
      <c r="BX65" s="108">
        <f t="shared" si="346"/>
        <v>0.24305555555555555</v>
      </c>
      <c r="BY65" s="108">
        <f t="shared" si="346"/>
        <v>0.24087591240875914</v>
      </c>
      <c r="BZ65" s="108">
        <f t="shared" si="346"/>
        <v>0.25196850393700787</v>
      </c>
      <c r="CA65" s="108">
        <f t="shared" si="346"/>
        <v>0.25316455696202533</v>
      </c>
      <c r="CB65" s="108">
        <f t="shared" si="346"/>
        <v>0.25688073394495414</v>
      </c>
      <c r="CC65" s="108">
        <f t="shared" si="346"/>
        <v>0.25837320574162681</v>
      </c>
      <c r="CD65" s="108">
        <f t="shared" si="346"/>
        <v>0.26595744680851063</v>
      </c>
      <c r="CE65" s="108">
        <f t="shared" si="346"/>
        <v>0.27272727272727271</v>
      </c>
      <c r="CF65" s="108">
        <f t="shared" si="346"/>
        <v>0.27848101265822783</v>
      </c>
      <c r="CG65" s="108">
        <f t="shared" si="346"/>
        <v>0.28378378378378377</v>
      </c>
      <c r="CH65" s="108">
        <f t="shared" si="346"/>
        <v>0.29457364341085274</v>
      </c>
      <c r="CI65" s="108">
        <f t="shared" si="346"/>
        <v>0.30769230769230771</v>
      </c>
      <c r="CJ65" s="108">
        <f t="shared" si="346"/>
        <v>0.31683168316831684</v>
      </c>
      <c r="CK65" s="108">
        <f t="shared" si="346"/>
        <v>0.33333333333333331</v>
      </c>
      <c r="CL65" s="108">
        <f t="shared" si="346"/>
        <v>0.3380281690140845</v>
      </c>
      <c r="CM65" s="108">
        <f>(CM13+CM14+CM15+CM16)/CM60</f>
        <v>0.22141560798548093</v>
      </c>
      <c r="CN65" s="108">
        <f t="shared" ref="CN65:EA65" si="347">(CN13+CN14+CN15+CN16)/CN60</f>
        <v>0.21811460258780038</v>
      </c>
      <c r="CO65" s="108">
        <f t="shared" si="347"/>
        <v>0.21722846441947566</v>
      </c>
      <c r="CP65" s="108">
        <f t="shared" si="347"/>
        <v>0.21832358674463936</v>
      </c>
      <c r="CQ65" s="108">
        <f t="shared" si="347"/>
        <v>0.22355289421157684</v>
      </c>
      <c r="CR65" s="108">
        <f t="shared" si="347"/>
        <v>0.21906693711967545</v>
      </c>
      <c r="CS65" s="108">
        <f t="shared" si="347"/>
        <v>0.22083333333333333</v>
      </c>
      <c r="CT65" s="108">
        <f t="shared" si="347"/>
        <v>0.21987315010570824</v>
      </c>
      <c r="CU65" s="108">
        <f t="shared" si="347"/>
        <v>0.22125813449023862</v>
      </c>
      <c r="CV65" s="108">
        <f t="shared" si="347"/>
        <v>0.21923937360178972</v>
      </c>
      <c r="CW65" s="108">
        <f t="shared" si="347"/>
        <v>0.22222222222222221</v>
      </c>
      <c r="CX65" s="108">
        <f t="shared" si="347"/>
        <v>0.22380952380952382</v>
      </c>
      <c r="CY65" s="108">
        <f t="shared" si="347"/>
        <v>0.22222222222222221</v>
      </c>
      <c r="CZ65" s="108">
        <f t="shared" si="347"/>
        <v>0.21836228287841192</v>
      </c>
      <c r="DA65" s="108">
        <f t="shared" si="347"/>
        <v>0.22222222222222221</v>
      </c>
      <c r="DB65" s="108">
        <f t="shared" si="347"/>
        <v>0.22520107238605899</v>
      </c>
      <c r="DC65" s="108">
        <f t="shared" si="347"/>
        <v>0.22099447513812154</v>
      </c>
      <c r="DD65" s="108">
        <f t="shared" si="347"/>
        <v>0.22525597269624573</v>
      </c>
      <c r="DE65" s="108">
        <f t="shared" si="347"/>
        <v>0.22695035460992907</v>
      </c>
      <c r="DF65" s="108">
        <f t="shared" si="347"/>
        <v>0.22813688212927757</v>
      </c>
      <c r="DG65" s="108">
        <f t="shared" si="347"/>
        <v>0.23715415019762845</v>
      </c>
      <c r="DH65" s="108">
        <f t="shared" si="347"/>
        <v>0.23140495867768596</v>
      </c>
      <c r="DI65" s="108">
        <f t="shared" si="347"/>
        <v>0.23628691983122363</v>
      </c>
      <c r="DJ65" s="108">
        <f t="shared" si="347"/>
        <v>0.22807017543859648</v>
      </c>
      <c r="DK65" s="108">
        <f t="shared" si="347"/>
        <v>0.23584905660377359</v>
      </c>
      <c r="DL65" s="108">
        <f t="shared" si="347"/>
        <v>0.23645320197044334</v>
      </c>
      <c r="DM65" s="108">
        <f t="shared" si="347"/>
        <v>0.23711340206185566</v>
      </c>
      <c r="DN65" s="108">
        <f t="shared" si="347"/>
        <v>0.24309392265193369</v>
      </c>
      <c r="DO65" s="108">
        <f t="shared" si="347"/>
        <v>0.25</v>
      </c>
      <c r="DP65" s="108">
        <f t="shared" si="347"/>
        <v>0.25641025641025639</v>
      </c>
      <c r="DQ65" s="108">
        <f t="shared" si="347"/>
        <v>0.2620689655172414</v>
      </c>
      <c r="DR65" s="108">
        <f t="shared" si="347"/>
        <v>0.26470588235294118</v>
      </c>
      <c r="DS65" s="108">
        <f t="shared" si="347"/>
        <v>0.265625</v>
      </c>
      <c r="DT65" s="108">
        <f t="shared" si="347"/>
        <v>0.25806451612903225</v>
      </c>
      <c r="DU65" s="108">
        <f t="shared" si="347"/>
        <v>0.28235294117647058</v>
      </c>
      <c r="DV65" s="108">
        <f t="shared" si="347"/>
        <v>0.28947368421052633</v>
      </c>
      <c r="DW65" s="108">
        <f t="shared" si="347"/>
        <v>0.2857142857142857</v>
      </c>
      <c r="DX65" s="108">
        <f t="shared" si="347"/>
        <v>0.29508196721311475</v>
      </c>
      <c r="DY65" s="108">
        <f t="shared" si="347"/>
        <v>0.33962264150943394</v>
      </c>
      <c r="DZ65" s="108">
        <f t="shared" si="347"/>
        <v>0.30434782608695654</v>
      </c>
      <c r="EA65" s="108">
        <f t="shared" si="347"/>
        <v>0.35</v>
      </c>
      <c r="EB65" s="108">
        <f>(EB13+EB14+EB15+EB16)/EB60</f>
        <v>0.20610687022900764</v>
      </c>
      <c r="EC65" s="108">
        <f t="shared" ref="EC65:FP65" si="348">(EC13+EC14+EC15+EC16)/EC60</f>
        <v>0.20233463035019456</v>
      </c>
      <c r="ED65" s="108">
        <f t="shared" si="348"/>
        <v>0.21757322175732219</v>
      </c>
      <c r="EE65" s="108">
        <f t="shared" si="348"/>
        <v>0.21459227467811159</v>
      </c>
      <c r="EF65" s="108">
        <f t="shared" si="348"/>
        <v>0.21739130434782608</v>
      </c>
      <c r="EG65" s="108">
        <f t="shared" si="348"/>
        <v>0.21333333333333335</v>
      </c>
      <c r="EH65" s="108">
        <f t="shared" si="348"/>
        <v>0.21004566210045661</v>
      </c>
      <c r="EI65" s="108">
        <f t="shared" si="348"/>
        <v>0.2119815668202765</v>
      </c>
      <c r="EJ65" s="108">
        <f t="shared" si="348"/>
        <v>0.22009569377990432</v>
      </c>
      <c r="EK65" s="108">
        <f t="shared" si="348"/>
        <v>0.2153846153846154</v>
      </c>
      <c r="EL65" s="108">
        <f t="shared" si="348"/>
        <v>0.22105263157894736</v>
      </c>
      <c r="EM65" s="108">
        <f t="shared" si="348"/>
        <v>0.22222222222222221</v>
      </c>
      <c r="EN65" s="108">
        <f t="shared" si="348"/>
        <v>0.23204419889502761</v>
      </c>
      <c r="EO65" s="108">
        <f t="shared" si="348"/>
        <v>0.21839080459770116</v>
      </c>
      <c r="EP65" s="108">
        <f t="shared" si="348"/>
        <v>0.22754491017964071</v>
      </c>
      <c r="EQ65" s="108">
        <f t="shared" si="348"/>
        <v>0.23170731707317074</v>
      </c>
      <c r="ER65" s="108">
        <f t="shared" si="348"/>
        <v>0.22784810126582278</v>
      </c>
      <c r="ES65" s="108">
        <f t="shared" si="348"/>
        <v>0.21897810218978103</v>
      </c>
      <c r="ET65" s="108">
        <f t="shared" si="348"/>
        <v>0.20895522388059701</v>
      </c>
      <c r="EU65" s="108">
        <f t="shared" si="348"/>
        <v>0.224</v>
      </c>
      <c r="EV65" s="108">
        <f t="shared" si="348"/>
        <v>0.22580645161290322</v>
      </c>
      <c r="EW65" s="108">
        <f t="shared" si="348"/>
        <v>0.23333333333333334</v>
      </c>
      <c r="EX65" s="108">
        <f t="shared" si="348"/>
        <v>0.22857142857142856</v>
      </c>
      <c r="EY65" s="108">
        <f t="shared" si="348"/>
        <v>0.23300970873786409</v>
      </c>
      <c r="EZ65" s="108">
        <f t="shared" si="348"/>
        <v>0.24742268041237114</v>
      </c>
      <c r="FA65" s="108">
        <f t="shared" si="348"/>
        <v>0.24175824175824176</v>
      </c>
      <c r="FB65" s="108">
        <f t="shared" si="348"/>
        <v>0.25</v>
      </c>
      <c r="FC65" s="108">
        <f t="shared" si="348"/>
        <v>0.24096385542168675</v>
      </c>
      <c r="FD65" s="108">
        <f t="shared" si="348"/>
        <v>0.25</v>
      </c>
      <c r="FE65" s="108">
        <f t="shared" si="348"/>
        <v>0.23684210526315788</v>
      </c>
      <c r="FF65" s="108">
        <f t="shared" si="348"/>
        <v>0.24657534246575341</v>
      </c>
      <c r="FG65" s="108">
        <f t="shared" si="348"/>
        <v>0.29032258064516131</v>
      </c>
      <c r="FH65" s="108">
        <f t="shared" si="348"/>
        <v>0.25</v>
      </c>
      <c r="FI65" s="108">
        <f t="shared" si="348"/>
        <v>0.24390243902439024</v>
      </c>
      <c r="FJ65" s="108">
        <f t="shared" si="348"/>
        <v>0.2857142857142857</v>
      </c>
      <c r="FK65" s="108">
        <f t="shared" si="348"/>
        <v>0.3125</v>
      </c>
      <c r="FL65" s="108">
        <f t="shared" si="348"/>
        <v>0.2857142857142857</v>
      </c>
      <c r="FM65" s="108">
        <f t="shared" si="348"/>
        <v>0.32</v>
      </c>
      <c r="FN65" s="108">
        <f t="shared" si="348"/>
        <v>0.33333333333333331</v>
      </c>
      <c r="FO65" s="108">
        <f t="shared" si="348"/>
        <v>0.31578947368421051</v>
      </c>
      <c r="FP65" s="108">
        <f t="shared" si="348"/>
        <v>0.375</v>
      </c>
      <c r="FQ65" s="108">
        <f t="shared" ref="FQ65:FR65" si="349">(FQ13+FQ14+FQ15+FQ16)/FQ60</f>
        <v>0.224</v>
      </c>
      <c r="FR65" s="108">
        <f t="shared" si="349"/>
        <v>0.224</v>
      </c>
      <c r="FS65" s="108">
        <f t="shared" ref="FS65:HE65" si="350">(FS13+FS14+FS15+FS16)/FS60</f>
        <v>0.22807017543859648</v>
      </c>
      <c r="FT65" s="108">
        <f t="shared" si="350"/>
        <v>0.21621621621621623</v>
      </c>
      <c r="FU65" s="108">
        <f t="shared" si="350"/>
        <v>0.21818181818181817</v>
      </c>
      <c r="FV65" s="108">
        <f t="shared" si="350"/>
        <v>0.22857142857142856</v>
      </c>
      <c r="FW65" s="108">
        <f t="shared" si="350"/>
        <v>0.22857142857142856</v>
      </c>
      <c r="FX65" s="108">
        <f t="shared" si="350"/>
        <v>0.23300970873786409</v>
      </c>
      <c r="FY65" s="108">
        <f t="shared" si="350"/>
        <v>0.22</v>
      </c>
      <c r="FZ65" s="108">
        <f t="shared" si="350"/>
        <v>0.22448979591836735</v>
      </c>
      <c r="GA65" s="108">
        <f t="shared" si="350"/>
        <v>0.22448979591836735</v>
      </c>
      <c r="GB65" s="108">
        <f t="shared" si="350"/>
        <v>0.22448979591836735</v>
      </c>
      <c r="GC65" s="108">
        <f t="shared" si="350"/>
        <v>0.21276595744680851</v>
      </c>
      <c r="GD65" s="108">
        <f t="shared" si="350"/>
        <v>0.21739130434782608</v>
      </c>
      <c r="GE65" s="108">
        <f t="shared" si="350"/>
        <v>0.20224719101123595</v>
      </c>
      <c r="GF65" s="108">
        <f t="shared" si="350"/>
        <v>0.20454545454545456</v>
      </c>
      <c r="GG65" s="108">
        <f t="shared" si="350"/>
        <v>0.20454545454545456</v>
      </c>
      <c r="GH65" s="108">
        <f t="shared" si="350"/>
        <v>0.23333333333333334</v>
      </c>
      <c r="GI65" s="108">
        <f t="shared" si="350"/>
        <v>0.23333333333333334</v>
      </c>
      <c r="GJ65" s="108">
        <f t="shared" si="350"/>
        <v>0.23333333333333334</v>
      </c>
      <c r="GK65" s="108">
        <f t="shared" si="350"/>
        <v>0.24561403508771928</v>
      </c>
      <c r="GL65" s="108">
        <f t="shared" si="350"/>
        <v>0.24561403508771928</v>
      </c>
      <c r="GM65" s="108">
        <f t="shared" si="350"/>
        <v>0.22222222222222221</v>
      </c>
      <c r="GN65" s="108">
        <f t="shared" si="350"/>
        <v>0.22222222222222221</v>
      </c>
      <c r="GO65" s="108">
        <f t="shared" si="350"/>
        <v>0.19607843137254902</v>
      </c>
      <c r="GP65" s="108">
        <f t="shared" si="350"/>
        <v>0.2</v>
      </c>
      <c r="GQ65" s="108">
        <f t="shared" si="350"/>
        <v>0.2</v>
      </c>
      <c r="GR65" s="108">
        <f t="shared" si="350"/>
        <v>0.22222222222222221</v>
      </c>
      <c r="GS65" s="108">
        <f t="shared" si="350"/>
        <v>0.23255813953488372</v>
      </c>
      <c r="GT65" s="108">
        <f t="shared" si="350"/>
        <v>0.23255813953488372</v>
      </c>
      <c r="GU65" s="108">
        <f t="shared" si="350"/>
        <v>0.25</v>
      </c>
      <c r="GV65" s="108">
        <f t="shared" si="350"/>
        <v>0.26666666666666666</v>
      </c>
      <c r="GW65" s="108">
        <f t="shared" si="350"/>
        <v>0.26666666666666666</v>
      </c>
      <c r="GX65" s="108">
        <f t="shared" si="350"/>
        <v>0.25</v>
      </c>
      <c r="GY65" s="108">
        <f t="shared" si="350"/>
        <v>0.25</v>
      </c>
      <c r="GZ65" s="108">
        <f t="shared" si="350"/>
        <v>0.26666666666666666</v>
      </c>
      <c r="HA65" s="108">
        <f t="shared" si="350"/>
        <v>0.26666666666666666</v>
      </c>
      <c r="HB65" s="108">
        <f t="shared" si="350"/>
        <v>0.44444444444444442</v>
      </c>
      <c r="HC65" s="108">
        <f t="shared" si="350"/>
        <v>0.44444444444444442</v>
      </c>
      <c r="HD65" s="108">
        <f t="shared" si="350"/>
        <v>0.44444444444444442</v>
      </c>
      <c r="HE65" s="108">
        <f t="shared" si="350"/>
        <v>0.33333333333333331</v>
      </c>
    </row>
    <row r="66" spans="5:213" x14ac:dyDescent="0.25">
      <c r="E66" s="83"/>
      <c r="H66" s="105" t="s">
        <v>69</v>
      </c>
      <c r="I66" s="108">
        <f>1-I65-I64</f>
        <v>0.375</v>
      </c>
      <c r="J66" s="108">
        <f t="shared" ref="J66" si="351">1-J65-J64</f>
        <v>0.37249666221628841</v>
      </c>
      <c r="K66" s="108">
        <f t="shared" ref="K66" si="352">1-K65-K64</f>
        <v>0.37228260869565216</v>
      </c>
      <c r="L66" s="108">
        <f t="shared" ref="L66" si="353">1-L65-L64</f>
        <v>0.37707182320441995</v>
      </c>
      <c r="M66" s="108">
        <f t="shared" ref="M66" si="354">1-M65-M64</f>
        <v>0.36781609195402298</v>
      </c>
      <c r="N66" s="108">
        <f t="shared" ref="N66" si="355">1-N65-N64</f>
        <v>0.37226277372262778</v>
      </c>
      <c r="O66" s="108">
        <f t="shared" ref="O66" si="356">1-O65-O64</f>
        <v>0.36445783132530118</v>
      </c>
      <c r="P66" s="108">
        <f t="shared" ref="P66" si="357">1-P65-P64</f>
        <v>0.36574074074074076</v>
      </c>
      <c r="Q66" s="108">
        <f t="shared" ref="Q66" si="358">1-Q65-Q64</f>
        <v>0.36708860759493672</v>
      </c>
      <c r="R66" s="108">
        <f t="shared" ref="R66" si="359">1-R65-R64</f>
        <v>0.37198067632850246</v>
      </c>
      <c r="S66" s="108">
        <f t="shared" ref="S66" si="360">1-S65-S64</f>
        <v>0.36754966887417218</v>
      </c>
      <c r="T66" s="108">
        <f t="shared" ref="T66" si="361">1-T65-T64</f>
        <v>0.36472602739726029</v>
      </c>
      <c r="U66" s="108">
        <f t="shared" ref="U66" si="362">1-U65-U64</f>
        <v>0.36619718309859151</v>
      </c>
      <c r="V66" s="108">
        <f t="shared" ref="V66" si="363">1-V65-V64</f>
        <v>0.37163375224416517</v>
      </c>
      <c r="W66" s="108">
        <f t="shared" ref="W66" si="364">1-W65-W64</f>
        <v>0.35714285714285715</v>
      </c>
      <c r="X66" s="108">
        <f t="shared" ref="X66" si="365">1-X65-X64</f>
        <v>0.3634615384615385</v>
      </c>
      <c r="Y66" s="108">
        <f t="shared" ref="Y66" si="366">1-Y65-Y64</f>
        <v>0.35483870967741932</v>
      </c>
      <c r="Z66" s="108">
        <f t="shared" ref="Z66" si="367">1-Z65-Z64</f>
        <v>0.35281837160751567</v>
      </c>
      <c r="AA66" s="108">
        <f t="shared" ref="AA66" si="368">1-AA65-AA64</f>
        <v>0.34913793103448276</v>
      </c>
      <c r="AB66" s="108">
        <f t="shared" ref="AB66" si="369">1-AB65-AB64</f>
        <v>0.35333333333333333</v>
      </c>
      <c r="AC66" s="108">
        <f t="shared" ref="AC66" si="370">1-AC65-AC64</f>
        <v>0.34579439252336452</v>
      </c>
      <c r="AD66" s="108">
        <f t="shared" ref="AD66" si="371">1-AD65-AD64</f>
        <v>0.33660933660933656</v>
      </c>
      <c r="AE66" s="108">
        <f t="shared" ref="AE66" si="372">1-AE65-AE64</f>
        <v>0.33163265306122447</v>
      </c>
      <c r="AF66" s="108">
        <f t="shared" ref="AF66" si="373">1-AF65-AF64</f>
        <v>0.33597883597883599</v>
      </c>
      <c r="AG66" s="108">
        <f t="shared" ref="AG66" si="374">1-AG65-AG64</f>
        <v>0.32584269662921345</v>
      </c>
      <c r="AH66" s="108">
        <f t="shared" ref="AH66" si="375">1-AH65-AH64</f>
        <v>0.3255131964809384</v>
      </c>
      <c r="AI66" s="108">
        <f t="shared" ref="AI66" si="376">1-AI65-AI64</f>
        <v>0.30188679245283023</v>
      </c>
      <c r="AJ66" s="108">
        <f t="shared" ref="AJ66" si="377">1-AJ65-AJ64</f>
        <v>0.29431438127090298</v>
      </c>
      <c r="AK66" s="108">
        <f t="shared" ref="AK66" si="378">1-AK65-AK64</f>
        <v>0.2857142857142857</v>
      </c>
      <c r="AL66" s="108">
        <f t="shared" ref="AL66" si="379">1-AL65-AL64</f>
        <v>0.2857142857142857</v>
      </c>
      <c r="AM66" s="108">
        <f t="shared" ref="AM66" si="380">1-AM65-AM64</f>
        <v>0.26016260162601618</v>
      </c>
      <c r="AN66" s="108">
        <f t="shared" ref="AN66" si="381">1-AN65-AN64</f>
        <v>0.25652173913043474</v>
      </c>
      <c r="AO66" s="108">
        <f t="shared" ref="AO66" si="382">1-AO65-AO64</f>
        <v>0.24528301886792458</v>
      </c>
      <c r="AP66" s="108">
        <f t="shared" ref="AP66" si="383">1-AP65-AP64</f>
        <v>0.23857868020304568</v>
      </c>
      <c r="AQ66" s="108">
        <f t="shared" ref="AQ66" si="384">1-AQ65-AQ64</f>
        <v>0.20224719101123589</v>
      </c>
      <c r="AR66" s="108">
        <f t="shared" ref="AR66" si="385">1-AR65-AR64</f>
        <v>0.19631901840490806</v>
      </c>
      <c r="AS66" s="108">
        <f t="shared" ref="AS66" si="386">1-AS65-AS64</f>
        <v>0.16666666666666663</v>
      </c>
      <c r="AT66" s="108">
        <f t="shared" ref="AT66" si="387">1-AT65-AT64</f>
        <v>0.140625</v>
      </c>
      <c r="AU66" s="108">
        <f t="shared" ref="AU66" si="388">1-AU65-AU64</f>
        <v>8.9285714285714302E-2</v>
      </c>
      <c r="AV66" s="108">
        <f t="shared" ref="AV66" si="389">1-AV65-AV64</f>
        <v>5.208333333333337E-2</v>
      </c>
      <c r="AW66" s="108">
        <f t="shared" ref="AW66" si="390">1-AW65-AW64</f>
        <v>0</v>
      </c>
      <c r="AX66" s="108">
        <f>1-AX65-AX64</f>
        <v>0.37626628075253254</v>
      </c>
      <c r="AY66" s="108">
        <f t="shared" ref="AY66:CL66" si="391">1-AY65-AY64</f>
        <v>0.36810730253353208</v>
      </c>
      <c r="AZ66" s="108">
        <f t="shared" si="391"/>
        <v>0.36946564885496186</v>
      </c>
      <c r="BA66" s="108">
        <f t="shared" si="391"/>
        <v>0.36858475894245718</v>
      </c>
      <c r="BB66" s="108">
        <f t="shared" si="391"/>
        <v>0.37282780410742494</v>
      </c>
      <c r="BC66" s="108">
        <f t="shared" si="391"/>
        <v>0.3725806451612903</v>
      </c>
      <c r="BD66" s="108">
        <f t="shared" si="391"/>
        <v>0.37417218543046354</v>
      </c>
      <c r="BE66" s="108">
        <f t="shared" si="391"/>
        <v>0.36904761904761901</v>
      </c>
      <c r="BF66" s="108">
        <f t="shared" si="391"/>
        <v>0.37062937062937057</v>
      </c>
      <c r="BG66" s="108">
        <f t="shared" si="391"/>
        <v>0.37544483985765126</v>
      </c>
      <c r="BH66" s="108">
        <f t="shared" si="391"/>
        <v>0.36194029850746273</v>
      </c>
      <c r="BI66" s="108">
        <f t="shared" si="391"/>
        <v>0.36692015209125478</v>
      </c>
      <c r="BJ66" s="108">
        <f t="shared" si="391"/>
        <v>0.35714285714285715</v>
      </c>
      <c r="BK66" s="108">
        <f t="shared" si="391"/>
        <v>0.35569105691056907</v>
      </c>
      <c r="BL66" s="108">
        <f t="shared" si="391"/>
        <v>0.35639412997903569</v>
      </c>
      <c r="BM66" s="108">
        <f t="shared" si="391"/>
        <v>0.36188436830835113</v>
      </c>
      <c r="BN66" s="108">
        <f t="shared" si="391"/>
        <v>0.36203090507726265</v>
      </c>
      <c r="BO66" s="108">
        <f t="shared" si="391"/>
        <v>0.35926773455377581</v>
      </c>
      <c r="BP66" s="108">
        <f t="shared" si="391"/>
        <v>0.35096153846153849</v>
      </c>
      <c r="BQ66" s="108">
        <f t="shared" si="391"/>
        <v>0.34663341645885282</v>
      </c>
      <c r="BR66" s="108">
        <f t="shared" si="391"/>
        <v>0.3505154639175258</v>
      </c>
      <c r="BS66" s="108">
        <f t="shared" si="391"/>
        <v>0.33333333333333331</v>
      </c>
      <c r="BT66" s="108">
        <f t="shared" si="391"/>
        <v>0.33898305084745767</v>
      </c>
      <c r="BU66" s="108">
        <f t="shared" si="391"/>
        <v>0.33431085043988268</v>
      </c>
      <c r="BV66" s="108">
        <f t="shared" si="391"/>
        <v>0.31645569620253172</v>
      </c>
      <c r="BW66" s="108">
        <f t="shared" si="391"/>
        <v>0.30564784053156141</v>
      </c>
      <c r="BX66" s="108">
        <f t="shared" si="391"/>
        <v>0.30555555555555552</v>
      </c>
      <c r="BY66" s="108">
        <f t="shared" si="391"/>
        <v>0.30656934306569339</v>
      </c>
      <c r="BZ66" s="108">
        <f t="shared" si="391"/>
        <v>0.28346456692913385</v>
      </c>
      <c r="CA66" s="108">
        <f t="shared" si="391"/>
        <v>0.27426160337552741</v>
      </c>
      <c r="CB66" s="108">
        <f t="shared" si="391"/>
        <v>0.26605504587155959</v>
      </c>
      <c r="CC66" s="108">
        <f t="shared" si="391"/>
        <v>0.26315789473684209</v>
      </c>
      <c r="CD66" s="108">
        <f t="shared" si="391"/>
        <v>0.23404255319148937</v>
      </c>
      <c r="CE66" s="108">
        <f t="shared" si="391"/>
        <v>0.22727272727272729</v>
      </c>
      <c r="CF66" s="108">
        <f t="shared" si="391"/>
        <v>0.20253164556962033</v>
      </c>
      <c r="CG66" s="108">
        <f t="shared" si="391"/>
        <v>0.18918918918918926</v>
      </c>
      <c r="CH66" s="108">
        <f t="shared" si="391"/>
        <v>0.15503875968992242</v>
      </c>
      <c r="CI66" s="108">
        <f t="shared" si="391"/>
        <v>0.12820512820512819</v>
      </c>
      <c r="CJ66" s="108">
        <f t="shared" si="391"/>
        <v>9.9009900990098987E-2</v>
      </c>
      <c r="CK66" s="108">
        <f t="shared" si="391"/>
        <v>4.7619047619047672E-2</v>
      </c>
      <c r="CL66" s="108">
        <f t="shared" si="391"/>
        <v>0</v>
      </c>
      <c r="CM66" s="108">
        <f>1-CM65-CM64</f>
        <v>0.37023593466424676</v>
      </c>
      <c r="CN66" s="108">
        <f t="shared" ref="CN66:EA66" si="392">1-CN65-CN64</f>
        <v>0.37523105360443626</v>
      </c>
      <c r="CO66" s="108">
        <f t="shared" si="392"/>
        <v>0.37827715355805247</v>
      </c>
      <c r="CP66" s="108">
        <f t="shared" si="392"/>
        <v>0.36842105263157898</v>
      </c>
      <c r="CQ66" s="108">
        <f t="shared" si="392"/>
        <v>0.36726546906187624</v>
      </c>
      <c r="CR66" s="108">
        <f t="shared" si="392"/>
        <v>0.37119675456389456</v>
      </c>
      <c r="CS66" s="108">
        <f t="shared" si="392"/>
        <v>0.37083333333333335</v>
      </c>
      <c r="CT66" s="108">
        <f t="shared" si="392"/>
        <v>0.3742071881606765</v>
      </c>
      <c r="CU66" s="108">
        <f t="shared" si="392"/>
        <v>0.37310195227765719</v>
      </c>
      <c r="CV66" s="108">
        <f t="shared" si="392"/>
        <v>0.37360178970917229</v>
      </c>
      <c r="CW66" s="108">
        <f t="shared" si="392"/>
        <v>0.36574074074074076</v>
      </c>
      <c r="CX66" s="108">
        <f t="shared" si="392"/>
        <v>0.36428571428571432</v>
      </c>
      <c r="CY66" s="108">
        <f t="shared" si="392"/>
        <v>0.3671497584541063</v>
      </c>
      <c r="CZ66" s="108">
        <f t="shared" si="392"/>
        <v>0.37468982630272946</v>
      </c>
      <c r="DA66" s="108">
        <f t="shared" si="392"/>
        <v>0.35449735449735453</v>
      </c>
      <c r="DB66" s="108">
        <f t="shared" si="392"/>
        <v>0.35656836461126001</v>
      </c>
      <c r="DC66" s="108">
        <f t="shared" si="392"/>
        <v>0.36464088397790057</v>
      </c>
      <c r="DD66" s="108">
        <f t="shared" si="392"/>
        <v>0.36177474402730375</v>
      </c>
      <c r="DE66" s="108">
        <f t="shared" si="392"/>
        <v>0.3546099290780142</v>
      </c>
      <c r="DF66" s="108">
        <f t="shared" si="392"/>
        <v>0.34220532319391639</v>
      </c>
      <c r="DG66" s="108">
        <f t="shared" si="392"/>
        <v>0.33201581027667987</v>
      </c>
      <c r="DH66" s="108">
        <f t="shared" si="392"/>
        <v>0.33884297520661155</v>
      </c>
      <c r="DI66" s="108">
        <f t="shared" si="392"/>
        <v>0.33755274261603374</v>
      </c>
      <c r="DJ66" s="108">
        <f t="shared" si="392"/>
        <v>0.34210526315789469</v>
      </c>
      <c r="DK66" s="108">
        <f t="shared" si="392"/>
        <v>0.320754716981132</v>
      </c>
      <c r="DL66" s="108">
        <f t="shared" si="392"/>
        <v>0.32019704433497542</v>
      </c>
      <c r="DM66" s="108">
        <f t="shared" si="392"/>
        <v>0.31958762886597936</v>
      </c>
      <c r="DN66" s="108">
        <f t="shared" si="392"/>
        <v>0.30386740331491707</v>
      </c>
      <c r="DO66" s="108">
        <f t="shared" si="392"/>
        <v>0.2857142857142857</v>
      </c>
      <c r="DP66" s="108">
        <f t="shared" si="392"/>
        <v>0.26923076923076927</v>
      </c>
      <c r="DQ66" s="108">
        <f t="shared" si="392"/>
        <v>0.24827586206896546</v>
      </c>
      <c r="DR66" s="108">
        <f t="shared" si="392"/>
        <v>0.25000000000000006</v>
      </c>
      <c r="DS66" s="108">
        <f t="shared" si="392"/>
        <v>0.25</v>
      </c>
      <c r="DT66" s="108">
        <f t="shared" si="392"/>
        <v>0.23655913978494625</v>
      </c>
      <c r="DU66" s="108">
        <f t="shared" si="392"/>
        <v>0.18823529411764706</v>
      </c>
      <c r="DV66" s="108">
        <f t="shared" si="392"/>
        <v>0.18421052631578949</v>
      </c>
      <c r="DW66" s="108">
        <f t="shared" si="392"/>
        <v>0.17142857142857149</v>
      </c>
      <c r="DX66" s="108">
        <f t="shared" si="392"/>
        <v>0.14754098360655743</v>
      </c>
      <c r="DY66" s="108">
        <f t="shared" si="392"/>
        <v>7.5471698113207641E-2</v>
      </c>
      <c r="DZ66" s="108">
        <f t="shared" si="392"/>
        <v>4.3478260869565188E-2</v>
      </c>
      <c r="EA66" s="108">
        <f t="shared" si="392"/>
        <v>0</v>
      </c>
      <c r="EB66" s="108">
        <f>1-EB65-EB64</f>
        <v>0.41221374045801523</v>
      </c>
      <c r="EC66" s="108">
        <f t="shared" ref="EC66:FP66" si="393">1-EC65-EC64</f>
        <v>0.41634241245136194</v>
      </c>
      <c r="ED66" s="108">
        <f t="shared" si="393"/>
        <v>0.37656903765690375</v>
      </c>
      <c r="EE66" s="108">
        <f t="shared" si="393"/>
        <v>0.38197424892703863</v>
      </c>
      <c r="EF66" s="108">
        <f t="shared" si="393"/>
        <v>0.38260869565217392</v>
      </c>
      <c r="EG66" s="108">
        <f t="shared" si="393"/>
        <v>0.3866666666666666</v>
      </c>
      <c r="EH66" s="108">
        <f t="shared" si="393"/>
        <v>0.39269406392694067</v>
      </c>
      <c r="EI66" s="108">
        <f t="shared" si="393"/>
        <v>0.39170506912442399</v>
      </c>
      <c r="EJ66" s="108">
        <f t="shared" si="393"/>
        <v>0.38277511961722482</v>
      </c>
      <c r="EK66" s="108">
        <f t="shared" si="393"/>
        <v>0.36410256410256409</v>
      </c>
      <c r="EL66" s="108">
        <f t="shared" si="393"/>
        <v>0.36842105263157893</v>
      </c>
      <c r="EM66" s="108">
        <f t="shared" si="393"/>
        <v>0.36507936507936511</v>
      </c>
      <c r="EN66" s="108">
        <f t="shared" si="393"/>
        <v>0.35359116022099452</v>
      </c>
      <c r="EO66" s="108">
        <f t="shared" si="393"/>
        <v>0.36206896551724133</v>
      </c>
      <c r="EP66" s="108">
        <f t="shared" si="393"/>
        <v>0.34730538922155685</v>
      </c>
      <c r="EQ66" s="108">
        <f t="shared" si="393"/>
        <v>0.34756097560975613</v>
      </c>
      <c r="ER66" s="108">
        <f t="shared" si="393"/>
        <v>0.35443037974683544</v>
      </c>
      <c r="ES66" s="108">
        <f t="shared" si="393"/>
        <v>0.37226277372262778</v>
      </c>
      <c r="ET66" s="108">
        <f t="shared" si="393"/>
        <v>0.37313432835820903</v>
      </c>
      <c r="EU66" s="108">
        <f t="shared" si="393"/>
        <v>0.36000000000000004</v>
      </c>
      <c r="EV66" s="108">
        <f t="shared" si="393"/>
        <v>0.35483870967741932</v>
      </c>
      <c r="EW66" s="108">
        <f t="shared" si="393"/>
        <v>0.35833333333333328</v>
      </c>
      <c r="EX66" s="108">
        <f t="shared" si="393"/>
        <v>0.32380952380952382</v>
      </c>
      <c r="EY66" s="108">
        <f t="shared" si="393"/>
        <v>0.32038834951456308</v>
      </c>
      <c r="EZ66" s="108">
        <f t="shared" si="393"/>
        <v>0.28865979381443296</v>
      </c>
      <c r="FA66" s="108">
        <f t="shared" si="393"/>
        <v>0.29670329670329665</v>
      </c>
      <c r="FB66" s="108">
        <f t="shared" si="393"/>
        <v>0.29545454545454547</v>
      </c>
      <c r="FC66" s="108">
        <f t="shared" si="393"/>
        <v>0.30120481927710846</v>
      </c>
      <c r="FD66" s="108">
        <f t="shared" si="393"/>
        <v>0.3</v>
      </c>
      <c r="FE66" s="108">
        <f t="shared" si="393"/>
        <v>0.30263157894736847</v>
      </c>
      <c r="FF66" s="108">
        <f t="shared" si="393"/>
        <v>0.30136986301369867</v>
      </c>
      <c r="FG66" s="108">
        <f t="shared" si="393"/>
        <v>0.20967741935483875</v>
      </c>
      <c r="FH66" s="108">
        <f t="shared" si="393"/>
        <v>0.2142857142857143</v>
      </c>
      <c r="FI66" s="108">
        <f t="shared" si="393"/>
        <v>0.26829268292682928</v>
      </c>
      <c r="FJ66" s="108">
        <f t="shared" si="393"/>
        <v>0.17142857142857149</v>
      </c>
      <c r="FK66" s="108">
        <f t="shared" si="393"/>
        <v>0.15625</v>
      </c>
      <c r="FL66" s="108">
        <f t="shared" si="393"/>
        <v>0.1428571428571429</v>
      </c>
      <c r="FM66" s="108">
        <f t="shared" si="393"/>
        <v>0.11999999999999988</v>
      </c>
      <c r="FN66" s="108">
        <f t="shared" si="393"/>
        <v>8.333333333333337E-2</v>
      </c>
      <c r="FO66" s="108">
        <f t="shared" si="393"/>
        <v>5.2631578947368474E-2</v>
      </c>
      <c r="FP66" s="108">
        <f t="shared" si="393"/>
        <v>0</v>
      </c>
      <c r="FQ66" s="108">
        <f t="shared" ref="FQ66:FR66" si="394">1-FQ65-FQ64</f>
        <v>0.38400000000000001</v>
      </c>
      <c r="FR66" s="108">
        <f t="shared" si="394"/>
        <v>0.38400000000000001</v>
      </c>
      <c r="FS66" s="108">
        <f t="shared" ref="FS66:HE66" si="395">1-FS65-FS64</f>
        <v>0.35087719298245612</v>
      </c>
      <c r="FT66" s="108">
        <f t="shared" si="395"/>
        <v>0.36036036036036034</v>
      </c>
      <c r="FU66" s="108">
        <f t="shared" si="395"/>
        <v>0.3636363636363637</v>
      </c>
      <c r="FV66" s="108">
        <f t="shared" si="395"/>
        <v>0.34285714285714292</v>
      </c>
      <c r="FW66" s="108">
        <f t="shared" si="395"/>
        <v>0.34285714285714292</v>
      </c>
      <c r="FX66" s="108">
        <f t="shared" si="395"/>
        <v>0.34951456310679613</v>
      </c>
      <c r="FY66" s="108">
        <f t="shared" si="395"/>
        <v>0.36000000000000004</v>
      </c>
      <c r="FZ66" s="108">
        <f t="shared" si="395"/>
        <v>0.36734693877551017</v>
      </c>
      <c r="GA66" s="108">
        <f t="shared" si="395"/>
        <v>0.36734693877551017</v>
      </c>
      <c r="GB66" s="108">
        <f t="shared" si="395"/>
        <v>0.36734693877551017</v>
      </c>
      <c r="GC66" s="108">
        <f t="shared" si="395"/>
        <v>0.38297872340425537</v>
      </c>
      <c r="GD66" s="108">
        <f t="shared" si="395"/>
        <v>0.39130434782608697</v>
      </c>
      <c r="GE66" s="108">
        <f t="shared" si="395"/>
        <v>0.40449438202247184</v>
      </c>
      <c r="GF66" s="108">
        <f t="shared" si="395"/>
        <v>0.40909090909090906</v>
      </c>
      <c r="GG66" s="108">
        <f t="shared" si="395"/>
        <v>0.40909090909090906</v>
      </c>
      <c r="GH66" s="108">
        <f t="shared" si="395"/>
        <v>0.33333333333333326</v>
      </c>
      <c r="GI66" s="108">
        <f t="shared" si="395"/>
        <v>0.33333333333333326</v>
      </c>
      <c r="GJ66" s="108">
        <f t="shared" si="395"/>
        <v>0.33333333333333326</v>
      </c>
      <c r="GK66" s="108">
        <f t="shared" si="395"/>
        <v>0.35087719298245618</v>
      </c>
      <c r="GL66" s="108">
        <f t="shared" si="395"/>
        <v>0.35087719298245618</v>
      </c>
      <c r="GM66" s="108">
        <f t="shared" si="395"/>
        <v>0.37037037037037041</v>
      </c>
      <c r="GN66" s="108">
        <f t="shared" si="395"/>
        <v>0.37037037037037041</v>
      </c>
      <c r="GO66" s="108">
        <f t="shared" si="395"/>
        <v>0.39215686274509809</v>
      </c>
      <c r="GP66" s="108">
        <f t="shared" si="395"/>
        <v>0.4</v>
      </c>
      <c r="GQ66" s="108">
        <f t="shared" si="395"/>
        <v>0.4</v>
      </c>
      <c r="GR66" s="108">
        <f t="shared" si="395"/>
        <v>0.35555555555555557</v>
      </c>
      <c r="GS66" s="108">
        <f t="shared" si="395"/>
        <v>0.372093023255814</v>
      </c>
      <c r="GT66" s="108">
        <f t="shared" si="395"/>
        <v>0.372093023255814</v>
      </c>
      <c r="GU66" s="108">
        <f t="shared" si="395"/>
        <v>0.25</v>
      </c>
      <c r="GV66" s="108">
        <f t="shared" si="395"/>
        <v>0.26666666666666672</v>
      </c>
      <c r="GW66" s="108">
        <f t="shared" si="395"/>
        <v>0.26666666666666672</v>
      </c>
      <c r="GX66" s="108">
        <f t="shared" si="395"/>
        <v>0.25</v>
      </c>
      <c r="GY66" s="108">
        <f t="shared" si="395"/>
        <v>0.25</v>
      </c>
      <c r="GZ66" s="108">
        <f t="shared" si="395"/>
        <v>0.26666666666666672</v>
      </c>
      <c r="HA66" s="108">
        <f t="shared" si="395"/>
        <v>0.26666666666666672</v>
      </c>
      <c r="HB66" s="108">
        <f t="shared" si="395"/>
        <v>0</v>
      </c>
      <c r="HC66" s="108">
        <f t="shared" si="395"/>
        <v>0</v>
      </c>
      <c r="HD66" s="108">
        <f t="shared" si="395"/>
        <v>0</v>
      </c>
      <c r="HE66" s="108">
        <f t="shared" si="395"/>
        <v>0</v>
      </c>
    </row>
    <row r="68" spans="5:213" x14ac:dyDescent="0.25">
      <c r="E68" s="109"/>
    </row>
  </sheetData>
  <sheetProtection algorithmName="SHA-512" hashValue="QMRkIy9brQZMvMGBpjxFwhqkjyaG1raRUPjiy5x2M4INokYSJ9pQIOFji45EuRFnaAk3BdBwmLd/U+omjlAOwQ==" saltValue="IMq74IKKWYuSnhiUhkC3rw==" spinCount="100000" sheet="1" objects="1" scenarios="1"/>
  <mergeCells count="1">
    <mergeCell ref="D1:E1"/>
  </mergeCells>
  <phoneticPr fontId="8" type="noConversion"/>
  <conditionalFormatting sqref="I1:HE1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I1:HE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3:HE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0"/>
  <sheetViews>
    <sheetView workbookViewId="0">
      <selection activeCell="D40" sqref="D40"/>
    </sheetView>
  </sheetViews>
  <sheetFormatPr defaultColWidth="15.7109375" defaultRowHeight="15" x14ac:dyDescent="0.25"/>
  <cols>
    <col min="5" max="5" width="6.5703125" customWidth="1"/>
  </cols>
  <sheetData>
    <row r="1" spans="1:6" x14ac:dyDescent="0.25">
      <c r="A1" t="s">
        <v>33</v>
      </c>
      <c r="B1" t="s">
        <v>34</v>
      </c>
      <c r="C1" t="s">
        <v>52</v>
      </c>
      <c r="D1" t="s">
        <v>6</v>
      </c>
      <c r="E1" t="s">
        <v>208</v>
      </c>
    </row>
    <row r="2" spans="1:6" x14ac:dyDescent="0.25">
      <c r="A2">
        <v>3</v>
      </c>
      <c r="B2" t="s">
        <v>201</v>
      </c>
      <c r="C2" s="11" t="s">
        <v>38</v>
      </c>
      <c r="D2">
        <v>1.5</v>
      </c>
    </row>
    <row r="3" spans="1:6" x14ac:dyDescent="0.25">
      <c r="A3" s="17">
        <v>3</v>
      </c>
      <c r="B3" s="17" t="s">
        <v>32</v>
      </c>
      <c r="C3" s="18" t="s">
        <v>39</v>
      </c>
      <c r="D3" s="18">
        <v>1</v>
      </c>
      <c r="E3" s="18"/>
      <c r="F3" t="s">
        <v>209</v>
      </c>
    </row>
    <row r="4" spans="1:6" x14ac:dyDescent="0.25">
      <c r="A4" s="8">
        <v>3</v>
      </c>
      <c r="B4" s="8" t="s">
        <v>3</v>
      </c>
      <c r="C4" t="s">
        <v>40</v>
      </c>
      <c r="D4">
        <v>1</v>
      </c>
      <c r="E4">
        <v>3</v>
      </c>
      <c r="F4" t="s">
        <v>205</v>
      </c>
    </row>
    <row r="5" spans="1:6" x14ac:dyDescent="0.25">
      <c r="A5" s="17">
        <v>3</v>
      </c>
      <c r="B5" s="17" t="s">
        <v>4</v>
      </c>
      <c r="C5" s="18" t="s">
        <v>41</v>
      </c>
      <c r="D5" s="18">
        <v>1</v>
      </c>
      <c r="E5" s="18"/>
      <c r="F5" t="s">
        <v>209</v>
      </c>
    </row>
    <row r="6" spans="1:6" x14ac:dyDescent="0.25">
      <c r="A6" s="17">
        <v>2</v>
      </c>
      <c r="B6" s="17" t="s">
        <v>32</v>
      </c>
      <c r="C6" s="18" t="s">
        <v>42</v>
      </c>
      <c r="D6" s="17">
        <v>0.66</v>
      </c>
      <c r="E6" s="18"/>
      <c r="F6" t="s">
        <v>209</v>
      </c>
    </row>
    <row r="7" spans="1:6" x14ac:dyDescent="0.25">
      <c r="A7" s="8">
        <v>2</v>
      </c>
      <c r="B7" s="8" t="s">
        <v>3</v>
      </c>
      <c r="C7" t="s">
        <v>43</v>
      </c>
      <c r="D7" s="9">
        <v>0.66</v>
      </c>
      <c r="E7">
        <v>3</v>
      </c>
      <c r="F7" t="s">
        <v>204</v>
      </c>
    </row>
    <row r="8" spans="1:6" x14ac:dyDescent="0.25">
      <c r="A8" s="17">
        <v>2</v>
      </c>
      <c r="B8" s="17" t="s">
        <v>4</v>
      </c>
      <c r="C8" s="18" t="s">
        <v>44</v>
      </c>
      <c r="D8" s="17">
        <v>0.66</v>
      </c>
      <c r="E8" s="18"/>
      <c r="F8" t="s">
        <v>209</v>
      </c>
    </row>
    <row r="9" spans="1:6" x14ac:dyDescent="0.25">
      <c r="A9" s="17">
        <v>3</v>
      </c>
      <c r="B9" s="17" t="s">
        <v>35</v>
      </c>
      <c r="C9" s="18" t="s">
        <v>45</v>
      </c>
      <c r="D9" s="17">
        <v>0.66</v>
      </c>
      <c r="E9" s="18"/>
      <c r="F9" t="s">
        <v>209</v>
      </c>
    </row>
    <row r="10" spans="1:6" x14ac:dyDescent="0.25">
      <c r="A10" s="8">
        <v>3</v>
      </c>
      <c r="B10" s="8" t="s">
        <v>36</v>
      </c>
      <c r="C10" t="s">
        <v>46</v>
      </c>
      <c r="D10" s="9">
        <v>0.66</v>
      </c>
      <c r="E10">
        <v>3</v>
      </c>
      <c r="F10" t="s">
        <v>206</v>
      </c>
    </row>
    <row r="11" spans="1:6" x14ac:dyDescent="0.25">
      <c r="A11" s="17">
        <v>3</v>
      </c>
      <c r="B11" s="17" t="s">
        <v>37</v>
      </c>
      <c r="C11" s="18" t="s">
        <v>47</v>
      </c>
      <c r="D11" s="17">
        <v>0.66</v>
      </c>
      <c r="E11" s="18"/>
      <c r="F11" t="s">
        <v>209</v>
      </c>
    </row>
    <row r="12" spans="1:6" x14ac:dyDescent="0.25">
      <c r="A12" s="17">
        <v>2</v>
      </c>
      <c r="B12" s="17" t="s">
        <v>35</v>
      </c>
      <c r="C12" s="18" t="s">
        <v>48</v>
      </c>
      <c r="D12" s="18">
        <f t="shared" ref="D12:D14" si="0">D6*0.5</f>
        <v>0.33</v>
      </c>
      <c r="E12" s="18"/>
      <c r="F12" t="s">
        <v>209</v>
      </c>
    </row>
    <row r="13" spans="1:6" x14ac:dyDescent="0.25">
      <c r="A13" s="8">
        <v>2</v>
      </c>
      <c r="B13" s="8" t="s">
        <v>36</v>
      </c>
      <c r="C13" t="s">
        <v>49</v>
      </c>
      <c r="D13">
        <f>D7*0.5</f>
        <v>0.33</v>
      </c>
      <c r="E13">
        <v>2</v>
      </c>
      <c r="F13" t="s">
        <v>207</v>
      </c>
    </row>
    <row r="14" spans="1:6" x14ac:dyDescent="0.25">
      <c r="A14" s="17">
        <v>2</v>
      </c>
      <c r="B14" s="17" t="s">
        <v>37</v>
      </c>
      <c r="C14" s="18" t="s">
        <v>50</v>
      </c>
      <c r="D14" s="18">
        <f t="shared" si="0"/>
        <v>0.33</v>
      </c>
      <c r="E14" s="18"/>
      <c r="F14" t="s">
        <v>209</v>
      </c>
    </row>
    <row r="15" spans="1:6" x14ac:dyDescent="0.25">
      <c r="A15">
        <v>1</v>
      </c>
      <c r="B15" t="s">
        <v>202</v>
      </c>
      <c r="C15" s="11" t="s">
        <v>203</v>
      </c>
      <c r="D15">
        <v>5</v>
      </c>
      <c r="F15" t="s">
        <v>198</v>
      </c>
    </row>
    <row r="17" spans="3:4" x14ac:dyDescent="0.25">
      <c r="C17" t="s">
        <v>257</v>
      </c>
    </row>
    <row r="18" spans="3:4" x14ac:dyDescent="0.25">
      <c r="C18" t="s">
        <v>73</v>
      </c>
      <c r="D18">
        <v>2</v>
      </c>
    </row>
    <row r="19" spans="3:4" x14ac:dyDescent="0.25">
      <c r="C19" t="s">
        <v>74</v>
      </c>
      <c r="D19">
        <v>3</v>
      </c>
    </row>
    <row r="20" spans="3:4" x14ac:dyDescent="0.25">
      <c r="C20" t="s">
        <v>75</v>
      </c>
      <c r="D20">
        <v>4</v>
      </c>
    </row>
    <row r="21" spans="3:4" x14ac:dyDescent="0.25">
      <c r="C21" t="s">
        <v>76</v>
      </c>
      <c r="D21">
        <v>5</v>
      </c>
    </row>
    <row r="22" spans="3:4" x14ac:dyDescent="0.25">
      <c r="C22" t="s">
        <v>77</v>
      </c>
      <c r="D22">
        <v>6</v>
      </c>
    </row>
    <row r="23" spans="3:4" x14ac:dyDescent="0.25">
      <c r="C23" t="s">
        <v>78</v>
      </c>
      <c r="D23">
        <v>7</v>
      </c>
    </row>
    <row r="24" spans="3:4" x14ac:dyDescent="0.25">
      <c r="C24" t="s">
        <v>79</v>
      </c>
      <c r="D24">
        <v>8</v>
      </c>
    </row>
    <row r="25" spans="3:4" x14ac:dyDescent="0.25">
      <c r="C25" t="s">
        <v>80</v>
      </c>
      <c r="D25">
        <v>9</v>
      </c>
    </row>
    <row r="26" spans="3:4" x14ac:dyDescent="0.25">
      <c r="C26" t="s">
        <v>81</v>
      </c>
      <c r="D26">
        <v>10</v>
      </c>
    </row>
    <row r="27" spans="3:4" x14ac:dyDescent="0.25">
      <c r="C27" t="s">
        <v>82</v>
      </c>
      <c r="D27">
        <v>11</v>
      </c>
    </row>
    <row r="28" spans="3:4" x14ac:dyDescent="0.25">
      <c r="C28" t="s">
        <v>83</v>
      </c>
      <c r="D28">
        <v>12</v>
      </c>
    </row>
    <row r="29" spans="3:4" x14ac:dyDescent="0.25">
      <c r="C29" t="s">
        <v>84</v>
      </c>
      <c r="D29">
        <v>13</v>
      </c>
    </row>
    <row r="30" spans="3:4" x14ac:dyDescent="0.25">
      <c r="C30" t="s">
        <v>85</v>
      </c>
      <c r="D30">
        <v>14</v>
      </c>
    </row>
    <row r="31" spans="3:4" x14ac:dyDescent="0.25">
      <c r="C31" t="s">
        <v>86</v>
      </c>
      <c r="D31">
        <v>15</v>
      </c>
    </row>
    <row r="32" spans="3:4" x14ac:dyDescent="0.25">
      <c r="C32" t="s">
        <v>87</v>
      </c>
      <c r="D32">
        <v>16</v>
      </c>
    </row>
    <row r="33" spans="3:4" x14ac:dyDescent="0.25">
      <c r="C33" t="s">
        <v>88</v>
      </c>
      <c r="D33">
        <v>17</v>
      </c>
    </row>
    <row r="34" spans="3:4" x14ac:dyDescent="0.25">
      <c r="C34" t="s">
        <v>89</v>
      </c>
      <c r="D34">
        <v>18</v>
      </c>
    </row>
    <row r="35" spans="3:4" x14ac:dyDescent="0.25">
      <c r="C35" t="s">
        <v>90</v>
      </c>
      <c r="D35">
        <v>19</v>
      </c>
    </row>
    <row r="36" spans="3:4" x14ac:dyDescent="0.25">
      <c r="C36" t="s">
        <v>91</v>
      </c>
      <c r="D36">
        <v>20</v>
      </c>
    </row>
    <row r="37" spans="3:4" x14ac:dyDescent="0.25">
      <c r="C37" t="s">
        <v>92</v>
      </c>
      <c r="D37">
        <v>21</v>
      </c>
    </row>
    <row r="38" spans="3:4" x14ac:dyDescent="0.25">
      <c r="C38" t="s">
        <v>93</v>
      </c>
      <c r="D38">
        <v>22</v>
      </c>
    </row>
    <row r="39" spans="3:4" x14ac:dyDescent="0.25">
      <c r="C39" t="s">
        <v>94</v>
      </c>
      <c r="D39">
        <v>23</v>
      </c>
    </row>
    <row r="40" spans="3:4" x14ac:dyDescent="0.25">
      <c r="C40" t="s">
        <v>95</v>
      </c>
      <c r="D40">
        <v>24</v>
      </c>
    </row>
    <row r="41" spans="3:4" x14ac:dyDescent="0.25">
      <c r="C41" t="s">
        <v>96</v>
      </c>
      <c r="D41">
        <v>25</v>
      </c>
    </row>
    <row r="42" spans="3:4" x14ac:dyDescent="0.25">
      <c r="C42" t="s">
        <v>97</v>
      </c>
      <c r="D42">
        <v>26</v>
      </c>
    </row>
    <row r="43" spans="3:4" x14ac:dyDescent="0.25">
      <c r="C43" t="s">
        <v>98</v>
      </c>
      <c r="D43">
        <v>27</v>
      </c>
    </row>
    <row r="44" spans="3:4" x14ac:dyDescent="0.25">
      <c r="C44" t="s">
        <v>99</v>
      </c>
      <c r="D44">
        <v>28</v>
      </c>
    </row>
    <row r="45" spans="3:4" x14ac:dyDescent="0.25">
      <c r="C45" t="s">
        <v>100</v>
      </c>
      <c r="D45">
        <v>29</v>
      </c>
    </row>
    <row r="46" spans="3:4" x14ac:dyDescent="0.25">
      <c r="C46" t="s">
        <v>101</v>
      </c>
      <c r="D46">
        <v>30</v>
      </c>
    </row>
    <row r="47" spans="3:4" x14ac:dyDescent="0.25">
      <c r="C47" t="s">
        <v>102</v>
      </c>
      <c r="D47">
        <v>31</v>
      </c>
    </row>
    <row r="48" spans="3:4" x14ac:dyDescent="0.25">
      <c r="C48" t="s">
        <v>103</v>
      </c>
      <c r="D48">
        <v>32</v>
      </c>
    </row>
    <row r="49" spans="3:4" x14ac:dyDescent="0.25">
      <c r="C49" t="s">
        <v>104</v>
      </c>
      <c r="D49">
        <v>33</v>
      </c>
    </row>
    <row r="50" spans="3:4" x14ac:dyDescent="0.25">
      <c r="C50" t="s">
        <v>105</v>
      </c>
      <c r="D50">
        <v>34</v>
      </c>
    </row>
    <row r="51" spans="3:4" x14ac:dyDescent="0.25">
      <c r="C51" t="s">
        <v>106</v>
      </c>
      <c r="D51">
        <v>35</v>
      </c>
    </row>
    <row r="52" spans="3:4" x14ac:dyDescent="0.25">
      <c r="C52" t="s">
        <v>107</v>
      </c>
      <c r="D52">
        <v>36</v>
      </c>
    </row>
    <row r="53" spans="3:4" x14ac:dyDescent="0.25">
      <c r="C53" t="s">
        <v>108</v>
      </c>
      <c r="D53">
        <v>37</v>
      </c>
    </row>
    <row r="54" spans="3:4" x14ac:dyDescent="0.25">
      <c r="C54" t="s">
        <v>109</v>
      </c>
      <c r="D54">
        <v>38</v>
      </c>
    </row>
    <row r="55" spans="3:4" x14ac:dyDescent="0.25">
      <c r="C55" t="s">
        <v>110</v>
      </c>
      <c r="D55">
        <v>39</v>
      </c>
    </row>
    <row r="56" spans="3:4" x14ac:dyDescent="0.25">
      <c r="C56" t="s">
        <v>111</v>
      </c>
      <c r="D56">
        <v>40</v>
      </c>
    </row>
    <row r="57" spans="3:4" x14ac:dyDescent="0.25">
      <c r="C57" t="s">
        <v>112</v>
      </c>
      <c r="D57">
        <v>41</v>
      </c>
    </row>
    <row r="58" spans="3:4" x14ac:dyDescent="0.25">
      <c r="C58" t="s">
        <v>113</v>
      </c>
      <c r="D58">
        <v>42</v>
      </c>
    </row>
    <row r="59" spans="3:4" x14ac:dyDescent="0.25">
      <c r="C59" t="s">
        <v>200</v>
      </c>
      <c r="D59">
        <v>43</v>
      </c>
    </row>
    <row r="60" spans="3:4" x14ac:dyDescent="0.25">
      <c r="C60" t="s">
        <v>217</v>
      </c>
      <c r="D60">
        <v>44</v>
      </c>
    </row>
    <row r="61" spans="3:4" x14ac:dyDescent="0.25">
      <c r="C61" t="s">
        <v>218</v>
      </c>
      <c r="D61">
        <v>45</v>
      </c>
    </row>
    <row r="62" spans="3:4" x14ac:dyDescent="0.25">
      <c r="C62" t="s">
        <v>219</v>
      </c>
      <c r="D62">
        <v>46</v>
      </c>
    </row>
    <row r="63" spans="3:4" x14ac:dyDescent="0.25">
      <c r="C63" t="s">
        <v>220</v>
      </c>
      <c r="D63">
        <v>47</v>
      </c>
    </row>
    <row r="64" spans="3:4" x14ac:dyDescent="0.25">
      <c r="C64" t="s">
        <v>221</v>
      </c>
      <c r="D64">
        <v>48</v>
      </c>
    </row>
    <row r="65" spans="3:4" x14ac:dyDescent="0.25">
      <c r="C65" t="s">
        <v>222</v>
      </c>
      <c r="D65">
        <v>49</v>
      </c>
    </row>
    <row r="66" spans="3:4" x14ac:dyDescent="0.25">
      <c r="C66" t="s">
        <v>223</v>
      </c>
      <c r="D66">
        <v>50</v>
      </c>
    </row>
    <row r="67" spans="3:4" x14ac:dyDescent="0.25">
      <c r="C67" t="s">
        <v>224</v>
      </c>
      <c r="D67">
        <v>51</v>
      </c>
    </row>
    <row r="68" spans="3:4" x14ac:dyDescent="0.25">
      <c r="C68" t="s">
        <v>225</v>
      </c>
      <c r="D68">
        <v>52</v>
      </c>
    </row>
    <row r="69" spans="3:4" x14ac:dyDescent="0.25">
      <c r="C69" t="s">
        <v>226</v>
      </c>
      <c r="D69">
        <v>53</v>
      </c>
    </row>
    <row r="70" spans="3:4" x14ac:dyDescent="0.25">
      <c r="C70" t="s">
        <v>227</v>
      </c>
      <c r="D70">
        <v>54</v>
      </c>
    </row>
    <row r="71" spans="3:4" x14ac:dyDescent="0.25">
      <c r="C71" t="s">
        <v>228</v>
      </c>
      <c r="D71">
        <v>55</v>
      </c>
    </row>
    <row r="72" spans="3:4" x14ac:dyDescent="0.25">
      <c r="C72" t="s">
        <v>229</v>
      </c>
      <c r="D72">
        <v>56</v>
      </c>
    </row>
    <row r="73" spans="3:4" x14ac:dyDescent="0.25">
      <c r="C73" t="s">
        <v>230</v>
      </c>
      <c r="D73">
        <v>57</v>
      </c>
    </row>
    <row r="74" spans="3:4" x14ac:dyDescent="0.25">
      <c r="C74" t="s">
        <v>231</v>
      </c>
      <c r="D74">
        <v>58</v>
      </c>
    </row>
    <row r="75" spans="3:4" x14ac:dyDescent="0.25">
      <c r="C75" t="s">
        <v>232</v>
      </c>
      <c r="D75">
        <v>59</v>
      </c>
    </row>
    <row r="76" spans="3:4" x14ac:dyDescent="0.25">
      <c r="C76" t="s">
        <v>233</v>
      </c>
      <c r="D76">
        <v>60</v>
      </c>
    </row>
    <row r="77" spans="3:4" x14ac:dyDescent="0.25">
      <c r="C77" t="s">
        <v>234</v>
      </c>
      <c r="D77">
        <v>61</v>
      </c>
    </row>
    <row r="78" spans="3:4" x14ac:dyDescent="0.25">
      <c r="C78" t="s">
        <v>235</v>
      </c>
      <c r="D78">
        <v>62</v>
      </c>
    </row>
    <row r="79" spans="3:4" x14ac:dyDescent="0.25">
      <c r="C79" t="s">
        <v>236</v>
      </c>
      <c r="D79">
        <v>63</v>
      </c>
    </row>
    <row r="80" spans="3:4" x14ac:dyDescent="0.25">
      <c r="C80" t="s">
        <v>237</v>
      </c>
      <c r="D80">
        <v>64</v>
      </c>
    </row>
    <row r="81" spans="3:4" x14ac:dyDescent="0.25">
      <c r="C81" t="s">
        <v>238</v>
      </c>
      <c r="D81">
        <v>65</v>
      </c>
    </row>
    <row r="82" spans="3:4" x14ac:dyDescent="0.25">
      <c r="C82" t="s">
        <v>239</v>
      </c>
      <c r="D82">
        <v>66</v>
      </c>
    </row>
    <row r="83" spans="3:4" x14ac:dyDescent="0.25">
      <c r="C83" t="s">
        <v>240</v>
      </c>
      <c r="D83">
        <v>67</v>
      </c>
    </row>
    <row r="84" spans="3:4" x14ac:dyDescent="0.25">
      <c r="C84" t="s">
        <v>241</v>
      </c>
      <c r="D84">
        <v>68</v>
      </c>
    </row>
    <row r="85" spans="3:4" x14ac:dyDescent="0.25">
      <c r="C85" t="s">
        <v>242</v>
      </c>
      <c r="D85">
        <v>69</v>
      </c>
    </row>
    <row r="86" spans="3:4" x14ac:dyDescent="0.25">
      <c r="C86" t="s">
        <v>243</v>
      </c>
      <c r="D86">
        <v>70</v>
      </c>
    </row>
    <row r="87" spans="3:4" x14ac:dyDescent="0.25">
      <c r="C87" t="s">
        <v>244</v>
      </c>
      <c r="D87">
        <v>71</v>
      </c>
    </row>
    <row r="88" spans="3:4" x14ac:dyDescent="0.25">
      <c r="C88" t="s">
        <v>245</v>
      </c>
      <c r="D88">
        <v>72</v>
      </c>
    </row>
    <row r="89" spans="3:4" x14ac:dyDescent="0.25">
      <c r="C89" t="s">
        <v>246</v>
      </c>
      <c r="D89">
        <v>73</v>
      </c>
    </row>
    <row r="90" spans="3:4" x14ac:dyDescent="0.25">
      <c r="C90" t="s">
        <v>247</v>
      </c>
      <c r="D90">
        <v>74</v>
      </c>
    </row>
    <row r="91" spans="3:4" x14ac:dyDescent="0.25">
      <c r="C91" t="s">
        <v>248</v>
      </c>
      <c r="D91">
        <v>75</v>
      </c>
    </row>
    <row r="92" spans="3:4" x14ac:dyDescent="0.25">
      <c r="C92" t="s">
        <v>249</v>
      </c>
      <c r="D92">
        <v>76</v>
      </c>
    </row>
    <row r="93" spans="3:4" x14ac:dyDescent="0.25">
      <c r="C93" t="s">
        <v>250</v>
      </c>
      <c r="D93">
        <v>77</v>
      </c>
    </row>
    <row r="94" spans="3:4" x14ac:dyDescent="0.25">
      <c r="C94" t="s">
        <v>251</v>
      </c>
      <c r="D94">
        <v>78</v>
      </c>
    </row>
    <row r="95" spans="3:4" x14ac:dyDescent="0.25">
      <c r="C95" t="s">
        <v>252</v>
      </c>
      <c r="D95">
        <v>79</v>
      </c>
    </row>
    <row r="96" spans="3:4" x14ac:dyDescent="0.25">
      <c r="C96" t="s">
        <v>253</v>
      </c>
      <c r="D96">
        <v>80</v>
      </c>
    </row>
    <row r="97" spans="3:4" x14ac:dyDescent="0.25">
      <c r="C97" t="s">
        <v>254</v>
      </c>
      <c r="D97">
        <v>81</v>
      </c>
    </row>
    <row r="98" spans="3:4" x14ac:dyDescent="0.25">
      <c r="C98" t="s">
        <v>255</v>
      </c>
      <c r="D98">
        <v>82</v>
      </c>
    </row>
    <row r="99" spans="3:4" x14ac:dyDescent="0.25">
      <c r="C99" t="s">
        <v>256</v>
      </c>
      <c r="D99">
        <v>83</v>
      </c>
    </row>
    <row r="100" spans="3:4" x14ac:dyDescent="0.25">
      <c r="C100" t="s">
        <v>114</v>
      </c>
      <c r="D100">
        <v>84</v>
      </c>
    </row>
    <row r="101" spans="3:4" x14ac:dyDescent="0.25">
      <c r="C101" t="s">
        <v>115</v>
      </c>
      <c r="D101">
        <v>85</v>
      </c>
    </row>
    <row r="102" spans="3:4" x14ac:dyDescent="0.25">
      <c r="C102" t="s">
        <v>116</v>
      </c>
      <c r="D102">
        <v>86</v>
      </c>
    </row>
    <row r="103" spans="3:4" x14ac:dyDescent="0.25">
      <c r="C103" t="s">
        <v>117</v>
      </c>
      <c r="D103">
        <v>87</v>
      </c>
    </row>
    <row r="104" spans="3:4" x14ac:dyDescent="0.25">
      <c r="C104" t="s">
        <v>118</v>
      </c>
      <c r="D104">
        <v>88</v>
      </c>
    </row>
    <row r="105" spans="3:4" x14ac:dyDescent="0.25">
      <c r="C105" t="s">
        <v>119</v>
      </c>
      <c r="D105">
        <v>89</v>
      </c>
    </row>
    <row r="106" spans="3:4" x14ac:dyDescent="0.25">
      <c r="C106" t="s">
        <v>120</v>
      </c>
      <c r="D106">
        <v>90</v>
      </c>
    </row>
    <row r="107" spans="3:4" x14ac:dyDescent="0.25">
      <c r="C107" t="s">
        <v>121</v>
      </c>
      <c r="D107">
        <v>91</v>
      </c>
    </row>
    <row r="108" spans="3:4" x14ac:dyDescent="0.25">
      <c r="C108" t="s">
        <v>122</v>
      </c>
      <c r="D108">
        <v>92</v>
      </c>
    </row>
    <row r="109" spans="3:4" x14ac:dyDescent="0.25">
      <c r="C109" t="s">
        <v>123</v>
      </c>
      <c r="D109">
        <v>93</v>
      </c>
    </row>
    <row r="110" spans="3:4" x14ac:dyDescent="0.25">
      <c r="C110" t="s">
        <v>124</v>
      </c>
      <c r="D110">
        <v>94</v>
      </c>
    </row>
    <row r="111" spans="3:4" x14ac:dyDescent="0.25">
      <c r="C111" t="s">
        <v>125</v>
      </c>
      <c r="D111">
        <v>95</v>
      </c>
    </row>
    <row r="112" spans="3:4" x14ac:dyDescent="0.25">
      <c r="C112" t="s">
        <v>126</v>
      </c>
      <c r="D112">
        <v>96</v>
      </c>
    </row>
    <row r="113" spans="3:4" x14ac:dyDescent="0.25">
      <c r="C113" t="s">
        <v>127</v>
      </c>
      <c r="D113">
        <v>97</v>
      </c>
    </row>
    <row r="114" spans="3:4" x14ac:dyDescent="0.25">
      <c r="C114" t="s">
        <v>128</v>
      </c>
      <c r="D114">
        <v>98</v>
      </c>
    </row>
    <row r="115" spans="3:4" x14ac:dyDescent="0.25">
      <c r="C115" t="s">
        <v>129</v>
      </c>
      <c r="D115">
        <v>99</v>
      </c>
    </row>
    <row r="116" spans="3:4" x14ac:dyDescent="0.25">
      <c r="C116" t="s">
        <v>39</v>
      </c>
      <c r="D116">
        <v>100</v>
      </c>
    </row>
    <row r="117" spans="3:4" x14ac:dyDescent="0.25">
      <c r="C117" t="s">
        <v>130</v>
      </c>
      <c r="D117">
        <v>101</v>
      </c>
    </row>
    <row r="118" spans="3:4" x14ac:dyDescent="0.25">
      <c r="C118" t="s">
        <v>131</v>
      </c>
      <c r="D118">
        <v>102</v>
      </c>
    </row>
    <row r="119" spans="3:4" x14ac:dyDescent="0.25">
      <c r="C119" t="s">
        <v>132</v>
      </c>
      <c r="D119">
        <v>103</v>
      </c>
    </row>
    <row r="120" spans="3:4" x14ac:dyDescent="0.25">
      <c r="C120" t="s">
        <v>133</v>
      </c>
      <c r="D120">
        <v>104</v>
      </c>
    </row>
    <row r="121" spans="3:4" x14ac:dyDescent="0.25">
      <c r="C121" t="s">
        <v>134</v>
      </c>
      <c r="D121">
        <v>105</v>
      </c>
    </row>
    <row r="122" spans="3:4" x14ac:dyDescent="0.25">
      <c r="C122" t="s">
        <v>135</v>
      </c>
      <c r="D122">
        <v>106</v>
      </c>
    </row>
    <row r="123" spans="3:4" x14ac:dyDescent="0.25">
      <c r="C123" t="s">
        <v>136</v>
      </c>
      <c r="D123">
        <v>107</v>
      </c>
    </row>
    <row r="124" spans="3:4" x14ac:dyDescent="0.25">
      <c r="C124" t="s">
        <v>137</v>
      </c>
      <c r="D124">
        <v>108</v>
      </c>
    </row>
    <row r="125" spans="3:4" x14ac:dyDescent="0.25">
      <c r="C125" t="s">
        <v>138</v>
      </c>
      <c r="D125">
        <v>109</v>
      </c>
    </row>
    <row r="126" spans="3:4" x14ac:dyDescent="0.25">
      <c r="C126" t="s">
        <v>139</v>
      </c>
      <c r="D126">
        <v>110</v>
      </c>
    </row>
    <row r="127" spans="3:4" x14ac:dyDescent="0.25">
      <c r="C127" t="s">
        <v>140</v>
      </c>
      <c r="D127">
        <v>111</v>
      </c>
    </row>
    <row r="128" spans="3:4" x14ac:dyDescent="0.25">
      <c r="C128" t="s">
        <v>141</v>
      </c>
      <c r="D128">
        <v>112</v>
      </c>
    </row>
    <row r="129" spans="3:4" x14ac:dyDescent="0.25">
      <c r="C129" t="s">
        <v>142</v>
      </c>
      <c r="D129">
        <v>113</v>
      </c>
    </row>
    <row r="130" spans="3:4" x14ac:dyDescent="0.25">
      <c r="C130" t="s">
        <v>143</v>
      </c>
      <c r="D130">
        <v>114</v>
      </c>
    </row>
    <row r="131" spans="3:4" x14ac:dyDescent="0.25">
      <c r="C131" t="s">
        <v>144</v>
      </c>
      <c r="D131">
        <v>115</v>
      </c>
    </row>
    <row r="132" spans="3:4" x14ac:dyDescent="0.25">
      <c r="C132" t="s">
        <v>40</v>
      </c>
      <c r="D132">
        <v>116</v>
      </c>
    </row>
    <row r="133" spans="3:4" x14ac:dyDescent="0.25">
      <c r="C133" t="s">
        <v>145</v>
      </c>
      <c r="D133">
        <v>117</v>
      </c>
    </row>
    <row r="134" spans="3:4" x14ac:dyDescent="0.25">
      <c r="C134" t="s">
        <v>146</v>
      </c>
      <c r="D134">
        <v>118</v>
      </c>
    </row>
    <row r="135" spans="3:4" x14ac:dyDescent="0.25">
      <c r="C135" t="s">
        <v>147</v>
      </c>
      <c r="D135">
        <v>119</v>
      </c>
    </row>
    <row r="136" spans="3:4" x14ac:dyDescent="0.25">
      <c r="C136" t="s">
        <v>148</v>
      </c>
      <c r="D136">
        <v>120</v>
      </c>
    </row>
    <row r="137" spans="3:4" x14ac:dyDescent="0.25">
      <c r="C137" t="s">
        <v>149</v>
      </c>
      <c r="D137">
        <v>121</v>
      </c>
    </row>
    <row r="138" spans="3:4" x14ac:dyDescent="0.25">
      <c r="C138" t="s">
        <v>150</v>
      </c>
      <c r="D138">
        <v>122</v>
      </c>
    </row>
    <row r="139" spans="3:4" x14ac:dyDescent="0.25">
      <c r="C139" t="s">
        <v>151</v>
      </c>
      <c r="D139">
        <v>123</v>
      </c>
    </row>
    <row r="140" spans="3:4" x14ac:dyDescent="0.25">
      <c r="C140" t="s">
        <v>41</v>
      </c>
      <c r="D140">
        <v>124</v>
      </c>
    </row>
    <row r="141" spans="3:4" x14ac:dyDescent="0.25">
      <c r="C141" t="s">
        <v>152</v>
      </c>
      <c r="D141">
        <v>125</v>
      </c>
    </row>
    <row r="142" spans="3:4" x14ac:dyDescent="0.25">
      <c r="C142" t="s">
        <v>153</v>
      </c>
      <c r="D142">
        <v>126</v>
      </c>
    </row>
    <row r="143" spans="3:4" x14ac:dyDescent="0.25">
      <c r="C143" t="s">
        <v>154</v>
      </c>
      <c r="D143">
        <v>127</v>
      </c>
    </row>
    <row r="144" spans="3:4" x14ac:dyDescent="0.25">
      <c r="C144" t="s">
        <v>155</v>
      </c>
      <c r="D144">
        <v>128</v>
      </c>
    </row>
    <row r="145" spans="3:4" x14ac:dyDescent="0.25">
      <c r="C145" t="s">
        <v>156</v>
      </c>
      <c r="D145">
        <v>129</v>
      </c>
    </row>
    <row r="146" spans="3:4" x14ac:dyDescent="0.25">
      <c r="C146" t="s">
        <v>157</v>
      </c>
      <c r="D146">
        <v>130</v>
      </c>
    </row>
    <row r="147" spans="3:4" x14ac:dyDescent="0.25">
      <c r="C147" t="s">
        <v>158</v>
      </c>
      <c r="D147">
        <v>131</v>
      </c>
    </row>
    <row r="148" spans="3:4" x14ac:dyDescent="0.25">
      <c r="C148" t="s">
        <v>159</v>
      </c>
      <c r="D148">
        <v>132</v>
      </c>
    </row>
    <row r="149" spans="3:4" x14ac:dyDescent="0.25">
      <c r="C149" t="s">
        <v>160</v>
      </c>
      <c r="D149">
        <v>133</v>
      </c>
    </row>
    <row r="150" spans="3:4" x14ac:dyDescent="0.25">
      <c r="C150" t="s">
        <v>161</v>
      </c>
      <c r="D150">
        <v>134</v>
      </c>
    </row>
    <row r="151" spans="3:4" x14ac:dyDescent="0.25">
      <c r="C151" t="s">
        <v>162</v>
      </c>
      <c r="D151">
        <v>135</v>
      </c>
    </row>
    <row r="152" spans="3:4" x14ac:dyDescent="0.25">
      <c r="C152" t="s">
        <v>163</v>
      </c>
      <c r="D152">
        <v>136</v>
      </c>
    </row>
    <row r="153" spans="3:4" x14ac:dyDescent="0.25">
      <c r="C153" t="s">
        <v>164</v>
      </c>
      <c r="D153">
        <v>137</v>
      </c>
    </row>
    <row r="154" spans="3:4" x14ac:dyDescent="0.25">
      <c r="C154" t="s">
        <v>165</v>
      </c>
      <c r="D154">
        <v>138</v>
      </c>
    </row>
    <row r="155" spans="3:4" x14ac:dyDescent="0.25">
      <c r="C155" t="s">
        <v>166</v>
      </c>
      <c r="D155">
        <v>139</v>
      </c>
    </row>
    <row r="156" spans="3:4" x14ac:dyDescent="0.25">
      <c r="C156" t="s">
        <v>167</v>
      </c>
      <c r="D156">
        <v>140</v>
      </c>
    </row>
    <row r="157" spans="3:4" x14ac:dyDescent="0.25">
      <c r="C157" t="s">
        <v>42</v>
      </c>
      <c r="D157">
        <v>141</v>
      </c>
    </row>
    <row r="158" spans="3:4" x14ac:dyDescent="0.25">
      <c r="C158" t="s">
        <v>168</v>
      </c>
      <c r="D158">
        <v>142</v>
      </c>
    </row>
    <row r="159" spans="3:4" x14ac:dyDescent="0.25">
      <c r="C159" t="s">
        <v>169</v>
      </c>
      <c r="D159">
        <v>143</v>
      </c>
    </row>
    <row r="160" spans="3:4" x14ac:dyDescent="0.25">
      <c r="C160" t="s">
        <v>170</v>
      </c>
      <c r="D160">
        <v>144</v>
      </c>
    </row>
    <row r="161" spans="3:4" x14ac:dyDescent="0.25">
      <c r="C161" t="s">
        <v>171</v>
      </c>
      <c r="D161">
        <v>145</v>
      </c>
    </row>
    <row r="162" spans="3:4" x14ac:dyDescent="0.25">
      <c r="C162" t="s">
        <v>172</v>
      </c>
      <c r="D162">
        <v>146</v>
      </c>
    </row>
    <row r="163" spans="3:4" x14ac:dyDescent="0.25">
      <c r="C163" t="s">
        <v>173</v>
      </c>
      <c r="D163">
        <v>147</v>
      </c>
    </row>
    <row r="164" spans="3:4" x14ac:dyDescent="0.25">
      <c r="C164" t="s">
        <v>174</v>
      </c>
      <c r="D164">
        <v>148</v>
      </c>
    </row>
    <row r="165" spans="3:4" x14ac:dyDescent="0.25">
      <c r="C165" t="s">
        <v>175</v>
      </c>
      <c r="D165">
        <v>149</v>
      </c>
    </row>
    <row r="166" spans="3:4" x14ac:dyDescent="0.25">
      <c r="C166" t="s">
        <v>176</v>
      </c>
      <c r="D166">
        <v>150</v>
      </c>
    </row>
    <row r="167" spans="3:4" x14ac:dyDescent="0.25">
      <c r="C167" t="s">
        <v>177</v>
      </c>
      <c r="D167">
        <v>151</v>
      </c>
    </row>
    <row r="168" spans="3:4" x14ac:dyDescent="0.25">
      <c r="C168" t="s">
        <v>178</v>
      </c>
      <c r="D168">
        <v>152</v>
      </c>
    </row>
    <row r="169" spans="3:4" x14ac:dyDescent="0.25">
      <c r="C169" t="s">
        <v>179</v>
      </c>
      <c r="D169">
        <v>153</v>
      </c>
    </row>
    <row r="170" spans="3:4" x14ac:dyDescent="0.25">
      <c r="C170" t="s">
        <v>180</v>
      </c>
      <c r="D170">
        <v>154</v>
      </c>
    </row>
    <row r="171" spans="3:4" x14ac:dyDescent="0.25">
      <c r="C171" t="s">
        <v>181</v>
      </c>
      <c r="D171">
        <v>155</v>
      </c>
    </row>
    <row r="172" spans="3:4" x14ac:dyDescent="0.25">
      <c r="C172" t="s">
        <v>182</v>
      </c>
      <c r="D172">
        <v>156</v>
      </c>
    </row>
    <row r="173" spans="3:4" x14ac:dyDescent="0.25">
      <c r="C173" t="s">
        <v>43</v>
      </c>
      <c r="D173">
        <v>157</v>
      </c>
    </row>
    <row r="174" spans="3:4" x14ac:dyDescent="0.25">
      <c r="C174" t="s">
        <v>183</v>
      </c>
      <c r="D174">
        <v>158</v>
      </c>
    </row>
    <row r="175" spans="3:4" x14ac:dyDescent="0.25">
      <c r="C175" t="s">
        <v>184</v>
      </c>
      <c r="D175">
        <v>159</v>
      </c>
    </row>
    <row r="176" spans="3:4" x14ac:dyDescent="0.25">
      <c r="C176" t="s">
        <v>185</v>
      </c>
      <c r="D176">
        <v>160</v>
      </c>
    </row>
    <row r="177" spans="3:4" x14ac:dyDescent="0.25">
      <c r="C177" t="s">
        <v>186</v>
      </c>
      <c r="D177">
        <v>161</v>
      </c>
    </row>
    <row r="178" spans="3:4" x14ac:dyDescent="0.25">
      <c r="C178" t="s">
        <v>187</v>
      </c>
      <c r="D178">
        <v>162</v>
      </c>
    </row>
    <row r="179" spans="3:4" x14ac:dyDescent="0.25">
      <c r="C179" t="s">
        <v>188</v>
      </c>
      <c r="D179">
        <v>163</v>
      </c>
    </row>
    <row r="180" spans="3:4" x14ac:dyDescent="0.25">
      <c r="C180" t="s">
        <v>189</v>
      </c>
      <c r="D180">
        <v>164</v>
      </c>
    </row>
    <row r="181" spans="3:4" x14ac:dyDescent="0.25">
      <c r="C181" t="s">
        <v>44</v>
      </c>
      <c r="D181">
        <v>165</v>
      </c>
    </row>
    <row r="182" spans="3:4" x14ac:dyDescent="0.25">
      <c r="C182" t="s">
        <v>152</v>
      </c>
      <c r="D182">
        <v>166</v>
      </c>
    </row>
    <row r="183" spans="3:4" x14ac:dyDescent="0.25">
      <c r="C183" t="s">
        <v>175</v>
      </c>
      <c r="D183">
        <v>167</v>
      </c>
    </row>
    <row r="184" spans="3:4" x14ac:dyDescent="0.25">
      <c r="C184" t="s">
        <v>183</v>
      </c>
      <c r="D184">
        <v>168</v>
      </c>
    </row>
    <row r="185" spans="3:4" x14ac:dyDescent="0.25">
      <c r="C185" t="s">
        <v>190</v>
      </c>
      <c r="D185">
        <v>169</v>
      </c>
    </row>
    <row r="186" spans="3:4" x14ac:dyDescent="0.25">
      <c r="C186" t="s">
        <v>191</v>
      </c>
      <c r="D186">
        <v>170</v>
      </c>
    </row>
    <row r="187" spans="3:4" x14ac:dyDescent="0.25">
      <c r="C187" t="s">
        <v>192</v>
      </c>
      <c r="D187">
        <v>171</v>
      </c>
    </row>
    <row r="188" spans="3:4" x14ac:dyDescent="0.25">
      <c r="C188" t="s">
        <v>193</v>
      </c>
      <c r="D188">
        <v>172</v>
      </c>
    </row>
    <row r="189" spans="3:4" x14ac:dyDescent="0.25">
      <c r="C189" t="s">
        <v>194</v>
      </c>
      <c r="D189">
        <v>173</v>
      </c>
    </row>
    <row r="190" spans="3:4" x14ac:dyDescent="0.25">
      <c r="C190" t="s">
        <v>195</v>
      </c>
      <c r="D190">
        <v>174</v>
      </c>
    </row>
  </sheetData>
  <pageMargins left="0.7" right="0.7" top="0.78740157499999996" bottom="0.78740157499999996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"/>
  <sheetViews>
    <sheetView workbookViewId="0">
      <selection activeCell="J17" sqref="J17"/>
    </sheetView>
  </sheetViews>
  <sheetFormatPr defaultRowHeight="15" x14ac:dyDescent="0.25"/>
  <sheetData>
    <row r="1" spans="1:16" x14ac:dyDescent="0.25">
      <c r="C1">
        <v>2</v>
      </c>
      <c r="D1">
        <v>4</v>
      </c>
      <c r="E1">
        <v>8</v>
      </c>
      <c r="F1">
        <v>16</v>
      </c>
      <c r="G1">
        <v>32</v>
      </c>
      <c r="H1">
        <v>64</v>
      </c>
      <c r="I1">
        <v>128</v>
      </c>
      <c r="N1" s="11" t="s">
        <v>55</v>
      </c>
      <c r="O1" s="11">
        <f>SUM(B2:C2)+0.25*D2*2</f>
        <v>5840</v>
      </c>
      <c r="P1" s="11"/>
    </row>
    <row r="2" spans="1:16" x14ac:dyDescent="0.25">
      <c r="A2" t="s">
        <v>30</v>
      </c>
      <c r="B2">
        <f>B3</f>
        <v>2000</v>
      </c>
      <c r="C2">
        <f>C3*C1</f>
        <v>2400</v>
      </c>
      <c r="D2">
        <f t="shared" ref="D2:I2" si="0">D3*D1</f>
        <v>2880</v>
      </c>
      <c r="E2">
        <f t="shared" si="0"/>
        <v>2880</v>
      </c>
      <c r="F2">
        <f t="shared" si="0"/>
        <v>2880</v>
      </c>
      <c r="G2">
        <f t="shared" si="0"/>
        <v>2880</v>
      </c>
      <c r="H2">
        <f t="shared" si="0"/>
        <v>2880</v>
      </c>
      <c r="I2">
        <f t="shared" si="0"/>
        <v>1280</v>
      </c>
      <c r="N2" s="11" t="s">
        <v>56</v>
      </c>
      <c r="O2" s="11">
        <f>SUM(E2:I2)+0.75*D2</f>
        <v>14960</v>
      </c>
      <c r="P2" s="16">
        <f>O1/O2</f>
        <v>0.39037433155080214</v>
      </c>
    </row>
    <row r="3" spans="1:16" ht="45" x14ac:dyDescent="0.25">
      <c r="A3" s="2" t="s">
        <v>13</v>
      </c>
      <c r="B3" s="1">
        <v>2000</v>
      </c>
      <c r="C3" s="1">
        <v>1200</v>
      </c>
      <c r="D3" s="1">
        <v>720</v>
      </c>
      <c r="E3" s="1">
        <v>360</v>
      </c>
      <c r="F3" s="1">
        <v>180</v>
      </c>
      <c r="G3" s="1">
        <v>90</v>
      </c>
      <c r="H3" s="1">
        <v>45</v>
      </c>
      <c r="I3" s="1">
        <v>10</v>
      </c>
      <c r="J3" s="1">
        <v>25</v>
      </c>
      <c r="K3" s="1">
        <v>16</v>
      </c>
      <c r="L3" s="1">
        <v>8</v>
      </c>
      <c r="M3" s="1">
        <v>0</v>
      </c>
    </row>
    <row r="4" spans="1:16" ht="42.75" x14ac:dyDescent="0.25">
      <c r="A4" s="1" t="s">
        <v>14</v>
      </c>
      <c r="B4" s="1">
        <v>2000</v>
      </c>
      <c r="C4" s="1">
        <v>1200</v>
      </c>
      <c r="D4" s="1">
        <v>720</v>
      </c>
      <c r="E4" s="1">
        <v>360</v>
      </c>
      <c r="F4" s="1">
        <v>180</v>
      </c>
      <c r="G4" s="1">
        <v>90</v>
      </c>
      <c r="H4" s="1">
        <v>0</v>
      </c>
      <c r="I4" s="1" t="s">
        <v>15</v>
      </c>
      <c r="J4" s="1">
        <v>25</v>
      </c>
      <c r="K4" s="1" t="s">
        <v>15</v>
      </c>
      <c r="L4" s="1">
        <v>0</v>
      </c>
      <c r="M4" s="1">
        <v>0</v>
      </c>
    </row>
    <row r="5" spans="1:16" ht="60" customHeight="1" x14ac:dyDescent="0.25">
      <c r="A5" s="180" t="s">
        <v>16</v>
      </c>
      <c r="B5" s="3" t="s">
        <v>17</v>
      </c>
      <c r="C5" s="3" t="s">
        <v>19</v>
      </c>
      <c r="D5" s="3" t="s">
        <v>21</v>
      </c>
      <c r="E5" s="181" t="s">
        <v>23</v>
      </c>
      <c r="F5" s="181"/>
      <c r="G5" s="181"/>
      <c r="H5" s="181"/>
      <c r="I5" s="181"/>
      <c r="J5" s="181"/>
      <c r="K5" s="181"/>
      <c r="L5" s="181"/>
      <c r="M5" s="181"/>
    </row>
    <row r="6" spans="1:16" x14ac:dyDescent="0.25">
      <c r="A6" s="180"/>
      <c r="B6" s="3" t="s">
        <v>18</v>
      </c>
      <c r="C6" s="3" t="s">
        <v>20</v>
      </c>
      <c r="D6" s="3" t="s">
        <v>22</v>
      </c>
      <c r="E6" s="181" t="s">
        <v>24</v>
      </c>
      <c r="F6" s="181"/>
      <c r="G6" s="181"/>
      <c r="H6" s="181"/>
      <c r="I6" s="181"/>
      <c r="J6" s="181"/>
      <c r="K6" s="181"/>
      <c r="L6" s="181"/>
      <c r="M6" s="181"/>
    </row>
    <row r="7" spans="1:16" ht="90" x14ac:dyDescent="0.25">
      <c r="A7" s="5" t="s">
        <v>25</v>
      </c>
      <c r="B7" s="4">
        <v>1000</v>
      </c>
      <c r="C7" s="4">
        <v>600</v>
      </c>
      <c r="D7" s="4">
        <v>360</v>
      </c>
      <c r="E7" s="4">
        <v>180</v>
      </c>
      <c r="F7" s="4">
        <v>90</v>
      </c>
      <c r="G7" s="4">
        <v>45</v>
      </c>
      <c r="H7" s="4">
        <v>25</v>
      </c>
      <c r="I7" s="4">
        <v>10</v>
      </c>
      <c r="J7" s="4">
        <v>16</v>
      </c>
      <c r="K7" s="4" t="s">
        <v>15</v>
      </c>
      <c r="L7" s="4">
        <v>8</v>
      </c>
      <c r="M7" s="4">
        <v>0</v>
      </c>
    </row>
    <row r="8" spans="1:16" ht="85.5" x14ac:dyDescent="0.25">
      <c r="A8" s="4" t="s">
        <v>26</v>
      </c>
      <c r="B8" s="4">
        <v>1000</v>
      </c>
      <c r="C8" s="4">
        <v>600</v>
      </c>
      <c r="D8" s="4">
        <v>360</v>
      </c>
      <c r="E8" s="4">
        <v>180</v>
      </c>
      <c r="F8" s="4">
        <v>90</v>
      </c>
      <c r="G8" s="4">
        <v>45</v>
      </c>
      <c r="H8" s="4">
        <v>10</v>
      </c>
      <c r="I8" s="4" t="s">
        <v>15</v>
      </c>
      <c r="J8" s="4">
        <v>25</v>
      </c>
      <c r="K8" s="4" t="s">
        <v>15</v>
      </c>
      <c r="L8" s="4">
        <v>16</v>
      </c>
      <c r="M8" s="4">
        <v>0</v>
      </c>
    </row>
    <row r="9" spans="1:16" ht="99.75" x14ac:dyDescent="0.25">
      <c r="A9" s="4" t="s">
        <v>27</v>
      </c>
      <c r="B9" s="4">
        <v>1000</v>
      </c>
      <c r="C9" s="4">
        <v>600</v>
      </c>
      <c r="D9" s="4">
        <v>360</v>
      </c>
      <c r="E9" s="4">
        <v>180</v>
      </c>
      <c r="F9" s="4">
        <v>90</v>
      </c>
      <c r="G9" s="4">
        <v>0</v>
      </c>
      <c r="H9" s="4" t="s">
        <v>15</v>
      </c>
      <c r="I9" s="4" t="s">
        <v>15</v>
      </c>
      <c r="J9" s="4" t="s">
        <v>15</v>
      </c>
      <c r="K9" s="4" t="s">
        <v>15</v>
      </c>
      <c r="L9" s="4" t="s">
        <v>15</v>
      </c>
      <c r="M9" s="4" t="s">
        <v>15</v>
      </c>
    </row>
    <row r="10" spans="1:16" ht="60" x14ac:dyDescent="0.25">
      <c r="A10" s="7" t="s">
        <v>28</v>
      </c>
      <c r="B10" s="6">
        <v>500</v>
      </c>
      <c r="C10" s="6">
        <v>300</v>
      </c>
      <c r="D10" s="6">
        <v>180</v>
      </c>
      <c r="E10" s="6">
        <v>90</v>
      </c>
      <c r="F10" s="6">
        <v>45</v>
      </c>
      <c r="G10" s="6">
        <v>20</v>
      </c>
      <c r="H10" s="6">
        <v>0</v>
      </c>
      <c r="I10" s="6" t="s">
        <v>15</v>
      </c>
      <c r="J10" s="6">
        <v>10</v>
      </c>
      <c r="K10" s="6" t="s">
        <v>15</v>
      </c>
      <c r="L10" s="6">
        <v>4</v>
      </c>
      <c r="M10" s="6">
        <v>0</v>
      </c>
    </row>
    <row r="11" spans="1:16" ht="57" x14ac:dyDescent="0.25">
      <c r="A11" s="6" t="s">
        <v>29</v>
      </c>
      <c r="B11" s="6">
        <v>500</v>
      </c>
      <c r="C11" s="6">
        <v>300</v>
      </c>
      <c r="D11" s="6">
        <v>180</v>
      </c>
      <c r="E11" s="6">
        <v>90</v>
      </c>
      <c r="F11" s="6">
        <v>45</v>
      </c>
      <c r="G11" s="6">
        <v>0</v>
      </c>
      <c r="H11" s="6" t="s">
        <v>15</v>
      </c>
      <c r="I11" s="6" t="s">
        <v>15</v>
      </c>
      <c r="J11" s="6">
        <v>20</v>
      </c>
      <c r="K11" s="6" t="s">
        <v>15</v>
      </c>
      <c r="L11" s="6">
        <v>10</v>
      </c>
      <c r="M11" s="6">
        <v>0</v>
      </c>
    </row>
  </sheetData>
  <mergeCells count="3">
    <mergeCell ref="A5:A6"/>
    <mergeCell ref="E5:M5"/>
    <mergeCell ref="E6:M6"/>
  </mergeCells>
  <hyperlinks>
    <hyperlink ref="A3" r:id="rId1" tooltip="Grand Slam (tenis)" display="http://cs.wikipedia.org/wiki/Grand_Slam_%28tenis%29" xr:uid="{00000000-0004-0000-0200-000000000000}"/>
    <hyperlink ref="A5" r:id="rId2" tooltip="ATP World Tour Finals" display="http://cs.wikipedia.org/wiki/ATP_World_Tour_Finals" xr:uid="{00000000-0004-0000-0200-000001000000}"/>
    <hyperlink ref="A7" r:id="rId3" tooltip="ATP World Tour Masters 1000" display="http://cs.wikipedia.org/wiki/ATP_World_Tour_Masters_1000" xr:uid="{00000000-0004-0000-0200-000002000000}"/>
    <hyperlink ref="A10" r:id="rId4" tooltip="ATP World Tour 500" display="http://cs.wikipedia.org/wiki/ATP_World_Tour_500" xr:uid="{00000000-0004-0000-0200-000003000000}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988"/>
  <sheetViews>
    <sheetView showGridLines="0" workbookViewId="0">
      <pane ySplit="1" topLeftCell="A2" activePane="bottomLeft" state="frozen"/>
      <selection activeCell="J17" sqref="J17"/>
      <selection pane="bottomLeft" activeCell="J17" sqref="J17"/>
    </sheetView>
  </sheetViews>
  <sheetFormatPr defaultColWidth="9.140625" defaultRowHeight="15" x14ac:dyDescent="0.25"/>
  <cols>
    <col min="1" max="1" width="20.85546875" style="12" bestFit="1" customWidth="1"/>
    <col min="2" max="2" width="14.85546875" style="12" bestFit="1" customWidth="1"/>
    <col min="3" max="3" width="6" style="12" customWidth="1"/>
    <col min="4" max="4" width="14.42578125" style="12" bestFit="1" customWidth="1"/>
    <col min="5" max="5" width="13.140625" style="15" bestFit="1" customWidth="1"/>
    <col min="6" max="6" width="13.28515625" style="12" customWidth="1"/>
    <col min="7" max="7" width="16" style="12" bestFit="1" customWidth="1"/>
    <col min="8" max="8" width="11.85546875" style="15" bestFit="1" customWidth="1"/>
    <col min="9" max="9" width="11.85546875" style="15" customWidth="1"/>
    <col min="10" max="16384" width="9.140625" style="10"/>
  </cols>
  <sheetData>
    <row r="1" spans="1:16" ht="15" customHeight="1" x14ac:dyDescent="0.25">
      <c r="A1" s="13" t="s">
        <v>60</v>
      </c>
      <c r="B1" s="13" t="s">
        <v>199</v>
      </c>
      <c r="C1" s="13" t="s">
        <v>57</v>
      </c>
      <c r="D1" s="13" t="s">
        <v>53</v>
      </c>
      <c r="E1" s="13" t="s">
        <v>61</v>
      </c>
      <c r="F1" s="13" t="s">
        <v>63</v>
      </c>
      <c r="G1" s="13" t="s">
        <v>58</v>
      </c>
      <c r="H1" s="14" t="s">
        <v>59</v>
      </c>
      <c r="K1" s="179" t="s">
        <v>197</v>
      </c>
      <c r="L1" s="179"/>
      <c r="M1" s="179"/>
      <c r="N1" s="179"/>
    </row>
    <row r="2" spans="1:16" x14ac:dyDescent="0.25">
      <c r="A2" s="12" t="s">
        <v>210</v>
      </c>
      <c r="B2" s="12" t="s">
        <v>211</v>
      </c>
      <c r="D2" s="12" t="s">
        <v>65</v>
      </c>
      <c r="E2" s="15">
        <v>45047</v>
      </c>
      <c r="F2" s="12" t="s">
        <v>128</v>
      </c>
      <c r="G2" s="12">
        <f ca="1">IF(H2="ano",VLOOKUP('databáze bodů'!D2,kubbATPmodel!$H$9:$HE$61,((HLOOKUP(F2,kubbATPmodel!$I$5:$HE$61,56,0))+1),0),0)</f>
        <v>0</v>
      </c>
      <c r="H2" s="15" t="str">
        <f ca="1">IF(E2=0,"nevyplněno",IF(($K$5-E2)&lt;$K$3,"ano","ne"))</f>
        <v>ne</v>
      </c>
      <c r="K2" s="10" t="s">
        <v>259</v>
      </c>
    </row>
    <row r="3" spans="1:16" x14ac:dyDescent="0.25">
      <c r="A3" s="12" t="s">
        <v>213</v>
      </c>
      <c r="B3" s="12" t="s">
        <v>213</v>
      </c>
      <c r="D3" s="12" t="s">
        <v>65</v>
      </c>
      <c r="E3" s="15">
        <v>44958</v>
      </c>
      <c r="F3" s="12" t="s">
        <v>219</v>
      </c>
      <c r="G3" s="12">
        <f ca="1">IF(H3="ano",VLOOKUP('databáze bodů'!D3,kubbATPmodel!$H$9:$HE$61,((HLOOKUP(F3,kubbATPmodel!$I$5:$HE$61,56,0))+1),0),0)</f>
        <v>0</v>
      </c>
      <c r="H3" s="15" t="str">
        <f t="shared" ref="H3:H66" ca="1" si="0">IF(E3=0,"nevyplněno",IF(($K$5-E3)&lt;$K$3,"ano","ne"))</f>
        <v>ne</v>
      </c>
      <c r="K3" s="10">
        <v>365</v>
      </c>
    </row>
    <row r="4" spans="1:16" x14ac:dyDescent="0.25">
      <c r="A4" s="12" t="s">
        <v>214</v>
      </c>
      <c r="B4" s="12" t="s">
        <v>212</v>
      </c>
      <c r="D4" s="12" t="s">
        <v>65</v>
      </c>
      <c r="E4" s="15">
        <v>45171</v>
      </c>
      <c r="F4" s="12" t="s">
        <v>78</v>
      </c>
      <c r="G4" s="12" t="e">
        <f ca="1">IF(H4="ano",VLOOKUP('databáze bodů'!D4,kubbATPmodel!$H$9:$HE$61,((HLOOKUP(F4,kubbATPmodel!$I$5:$HE$61,56,0))+1),0),0)</f>
        <v>#N/A</v>
      </c>
      <c r="H4" s="15" t="str">
        <f t="shared" ca="1" si="0"/>
        <v>ano</v>
      </c>
      <c r="K4" s="10" t="s">
        <v>260</v>
      </c>
    </row>
    <row r="5" spans="1:16" x14ac:dyDescent="0.25">
      <c r="A5" s="12" t="s">
        <v>215</v>
      </c>
      <c r="B5" s="12" t="s">
        <v>215</v>
      </c>
      <c r="D5" s="12" t="s">
        <v>65</v>
      </c>
      <c r="E5" s="15">
        <v>45171</v>
      </c>
      <c r="F5" s="12" t="s">
        <v>76</v>
      </c>
      <c r="G5" s="12" t="e">
        <f ca="1">IF(H5="ano",VLOOKUP('databáze bodů'!D5,kubbATPmodel!$H$9:$HE$61,((HLOOKUP(F5,kubbATPmodel!$I$5:$HE$61,56,0))+1),0),0)</f>
        <v>#N/A</v>
      </c>
      <c r="H5" s="15" t="str">
        <f t="shared" ca="1" si="0"/>
        <v>ano</v>
      </c>
      <c r="K5" s="20">
        <f ca="1">TODAY()</f>
        <v>45446</v>
      </c>
    </row>
    <row r="6" spans="1:16" x14ac:dyDescent="0.25">
      <c r="A6" s="12" t="s">
        <v>258</v>
      </c>
      <c r="B6" s="12" t="s">
        <v>258</v>
      </c>
      <c r="D6" s="12" t="s">
        <v>66</v>
      </c>
      <c r="E6" s="15">
        <v>44958</v>
      </c>
      <c r="F6" s="12" t="s">
        <v>128</v>
      </c>
      <c r="G6" s="12">
        <f ca="1">IF(H6="ano",VLOOKUP('databáze bodů'!D6,kubbATPmodel!$H$9:$HE$61,((HLOOKUP(F6,kubbATPmodel!$I$5:$HE$61,56,0))+1),0),0)</f>
        <v>0</v>
      </c>
      <c r="H6" s="15" t="str">
        <f t="shared" ca="1" si="0"/>
        <v>ne</v>
      </c>
    </row>
    <row r="7" spans="1:16" x14ac:dyDescent="0.25">
      <c r="A7" s="12" t="s">
        <v>214</v>
      </c>
      <c r="B7" s="12" t="s">
        <v>212</v>
      </c>
      <c r="D7" s="12" t="s">
        <v>66</v>
      </c>
      <c r="E7" s="15">
        <v>44958</v>
      </c>
      <c r="F7" s="12" t="s">
        <v>219</v>
      </c>
      <c r="G7" s="12">
        <f ca="1">IF(H7="ano",VLOOKUP('databáze bodů'!D7,kubbATPmodel!$H$9:$HE$61,((HLOOKUP(F7,kubbATPmodel!$I$5:$HE$61,56,0))+1),0),0)</f>
        <v>0</v>
      </c>
      <c r="H7" s="15" t="str">
        <f t="shared" ca="1" si="0"/>
        <v>ne</v>
      </c>
      <c r="K7" s="11" t="s">
        <v>264</v>
      </c>
      <c r="L7" s="11"/>
      <c r="M7" s="11"/>
      <c r="N7" s="11"/>
      <c r="O7" s="11"/>
      <c r="P7" s="11"/>
    </row>
    <row r="8" spans="1:16" x14ac:dyDescent="0.25">
      <c r="A8" s="12" t="s">
        <v>215</v>
      </c>
      <c r="B8" s="12" t="s">
        <v>215</v>
      </c>
      <c r="D8" s="12" t="s">
        <v>67</v>
      </c>
      <c r="E8" s="15">
        <v>45171</v>
      </c>
      <c r="F8" s="12" t="s">
        <v>78</v>
      </c>
      <c r="G8" s="12" t="e">
        <f ca="1">IF(H8="ano",VLOOKUP('databáze bodů'!D8,kubbATPmodel!$H$9:$HE$61,((HLOOKUP(F8,kubbATPmodel!$I$5:$HE$61,56,0))+1),0),0)</f>
        <v>#N/A</v>
      </c>
      <c r="H8" s="15" t="str">
        <f t="shared" ca="1" si="0"/>
        <v>ano</v>
      </c>
    </row>
    <row r="9" spans="1:16" x14ac:dyDescent="0.25">
      <c r="A9" s="12" t="s">
        <v>258</v>
      </c>
      <c r="B9" s="12" t="s">
        <v>258</v>
      </c>
      <c r="D9" s="12" t="s">
        <v>67</v>
      </c>
      <c r="E9" s="15">
        <v>44806</v>
      </c>
      <c r="F9" s="12" t="s">
        <v>76</v>
      </c>
      <c r="G9" s="12">
        <f ca="1">IF(H9="ano",VLOOKUP('databáze bodů'!D9,kubbATPmodel!$H$9:$HE$61,((HLOOKUP(F9,kubbATPmodel!$I$5:$HE$61,56,0))+1),0),0)</f>
        <v>0</v>
      </c>
      <c r="H9" s="15" t="str">
        <f t="shared" ca="1" si="0"/>
        <v>ne</v>
      </c>
    </row>
    <row r="10" spans="1:16" x14ac:dyDescent="0.25">
      <c r="G10" s="12">
        <f>IF(H10="ano",VLOOKUP('databáze bodů'!D10,kubbATPmodel!$H$9:$HE$61,((HLOOKUP(F10,kubbATPmodel!$I$5:$HE$61,56,0))+1),0),0)</f>
        <v>0</v>
      </c>
      <c r="H10" s="15" t="str">
        <f t="shared" si="0"/>
        <v>nevyplněno</v>
      </c>
    </row>
    <row r="11" spans="1:16" x14ac:dyDescent="0.25">
      <c r="G11" s="12">
        <f>IF(H11="ano",VLOOKUP('databáze bodů'!D11,kubbATPmodel!$H$9:$HE$61,((HLOOKUP(F11,kubbATPmodel!$I$5:$HE$61,56,0))+1),0),0)</f>
        <v>0</v>
      </c>
      <c r="H11" s="15" t="str">
        <f t="shared" si="0"/>
        <v>nevyplněno</v>
      </c>
    </row>
    <row r="12" spans="1:16" x14ac:dyDescent="0.25">
      <c r="G12" s="12">
        <f>IF(H12="ano",VLOOKUP('databáze bodů'!D12,kubbATPmodel!$H$9:$HE$61,((HLOOKUP(F12,kubbATPmodel!$I$5:$HE$61,56,0))+1),0),0)</f>
        <v>0</v>
      </c>
      <c r="H12" s="15" t="str">
        <f t="shared" si="0"/>
        <v>nevyplněno</v>
      </c>
    </row>
    <row r="13" spans="1:16" x14ac:dyDescent="0.25">
      <c r="G13" s="12">
        <f>IF(H13="ano",VLOOKUP('databáze bodů'!D13,kubbATPmodel!$H$9:$HE$61,((HLOOKUP(F13,kubbATPmodel!$I$5:$HE$61,56,0))+1),0),0)</f>
        <v>0</v>
      </c>
      <c r="H13" s="15" t="str">
        <f t="shared" si="0"/>
        <v>nevyplněno</v>
      </c>
    </row>
    <row r="14" spans="1:16" x14ac:dyDescent="0.25">
      <c r="G14" s="12">
        <f>IF(H14="ano",VLOOKUP('databáze bodů'!D14,kubbATPmodel!$H$9:$HE$61,((HLOOKUP(F14,kubbATPmodel!$I$5:$HE$61,56,0))+1),0),0)</f>
        <v>0</v>
      </c>
      <c r="H14" s="15" t="str">
        <f t="shared" si="0"/>
        <v>nevyplněno</v>
      </c>
    </row>
    <row r="15" spans="1:16" x14ac:dyDescent="0.25">
      <c r="G15" s="12">
        <f>IF(H15="ano",VLOOKUP('databáze bodů'!D15,kubbATPmodel!$H$9:$HE$61,((HLOOKUP(F15,kubbATPmodel!$I$5:$HE$61,56,0))+1),0),0)</f>
        <v>0</v>
      </c>
      <c r="H15" s="15" t="str">
        <f t="shared" si="0"/>
        <v>nevyplněno</v>
      </c>
    </row>
    <row r="16" spans="1:16" x14ac:dyDescent="0.25">
      <c r="G16" s="12">
        <f>IF(H16="ano",VLOOKUP('databáze bodů'!D16,kubbATPmodel!$H$9:$HE$61,((HLOOKUP(F16,kubbATPmodel!$I$5:$HE$61,56,0))+1),0),0)</f>
        <v>0</v>
      </c>
      <c r="H16" s="15" t="str">
        <f t="shared" si="0"/>
        <v>nevyplněno</v>
      </c>
    </row>
    <row r="17" spans="7:8" x14ac:dyDescent="0.25">
      <c r="G17" s="12">
        <f>IF(H17="ano",VLOOKUP('databáze bodů'!D17,kubbATPmodel!$H$9:$HE$61,((HLOOKUP(F17,kubbATPmodel!$I$5:$HE$61,56,0))+1),0),0)</f>
        <v>0</v>
      </c>
      <c r="H17" s="15" t="str">
        <f t="shared" si="0"/>
        <v>nevyplněno</v>
      </c>
    </row>
    <row r="18" spans="7:8" x14ac:dyDescent="0.25">
      <c r="G18" s="12">
        <f>IF(H18="ano",VLOOKUP('databáze bodů'!D18,kubbATPmodel!$H$9:$HE$61,((HLOOKUP(F18,kubbATPmodel!$I$5:$HE$61,56,0))+1),0),0)</f>
        <v>0</v>
      </c>
      <c r="H18" s="15" t="str">
        <f t="shared" si="0"/>
        <v>nevyplněno</v>
      </c>
    </row>
    <row r="19" spans="7:8" x14ac:dyDescent="0.25">
      <c r="G19" s="12">
        <f>IF(H19="ano",VLOOKUP('databáze bodů'!D19,kubbATPmodel!$H$9:$HE$61,((HLOOKUP(F19,kubbATPmodel!$I$5:$HE$61,56,0))+1),0),0)</f>
        <v>0</v>
      </c>
      <c r="H19" s="15" t="str">
        <f t="shared" si="0"/>
        <v>nevyplněno</v>
      </c>
    </row>
    <row r="20" spans="7:8" x14ac:dyDescent="0.25">
      <c r="G20" s="12">
        <f>IF(H20="ano",VLOOKUP('databáze bodů'!D20,kubbATPmodel!$H$9:$HE$61,((HLOOKUP(F20,kubbATPmodel!$I$5:$HE$61,56,0))+1),0),0)</f>
        <v>0</v>
      </c>
      <c r="H20" s="15" t="str">
        <f t="shared" si="0"/>
        <v>nevyplněno</v>
      </c>
    </row>
    <row r="21" spans="7:8" x14ac:dyDescent="0.25">
      <c r="G21" s="12">
        <f>IF(H21="ano",VLOOKUP('databáze bodů'!D21,kubbATPmodel!$H$9:$HE$61,((HLOOKUP(F21,kubbATPmodel!$I$5:$HE$61,56,0))+1),0),0)</f>
        <v>0</v>
      </c>
      <c r="H21" s="15" t="str">
        <f t="shared" si="0"/>
        <v>nevyplněno</v>
      </c>
    </row>
    <row r="22" spans="7:8" x14ac:dyDescent="0.25">
      <c r="G22" s="12">
        <f>IF(H22="ano",VLOOKUP('databáze bodů'!D22,kubbATPmodel!$H$9:$HE$61,((HLOOKUP(F22,kubbATPmodel!$I$5:$HE$61,56,0))+1),0),0)</f>
        <v>0</v>
      </c>
      <c r="H22" s="15" t="str">
        <f t="shared" si="0"/>
        <v>nevyplněno</v>
      </c>
    </row>
    <row r="23" spans="7:8" x14ac:dyDescent="0.25">
      <c r="G23" s="12">
        <f>IF(H23="ano",VLOOKUP('databáze bodů'!D23,kubbATPmodel!$H$9:$HE$61,((HLOOKUP(F23,kubbATPmodel!$I$5:$HE$61,56,0))+1),0),0)</f>
        <v>0</v>
      </c>
      <c r="H23" s="15" t="str">
        <f t="shared" si="0"/>
        <v>nevyplněno</v>
      </c>
    </row>
    <row r="24" spans="7:8" x14ac:dyDescent="0.25">
      <c r="G24" s="12">
        <f>IF(H24="ano",VLOOKUP('databáze bodů'!D24,kubbATPmodel!$H$9:$HE$61,((HLOOKUP(F24,kubbATPmodel!$I$5:$HE$61,56,0))+1),0),0)</f>
        <v>0</v>
      </c>
      <c r="H24" s="15" t="str">
        <f t="shared" si="0"/>
        <v>nevyplněno</v>
      </c>
    </row>
    <row r="25" spans="7:8" x14ac:dyDescent="0.25">
      <c r="G25" s="12">
        <f>IF(H25="ano",VLOOKUP('databáze bodů'!D25,kubbATPmodel!$H$9:$HE$61,((HLOOKUP(F25,kubbATPmodel!$I$5:$HE$61,56,0))+1),0),0)</f>
        <v>0</v>
      </c>
      <c r="H25" s="15" t="str">
        <f t="shared" si="0"/>
        <v>nevyplněno</v>
      </c>
    </row>
    <row r="26" spans="7:8" x14ac:dyDescent="0.25">
      <c r="G26" s="12">
        <f>IF(H26="ano",VLOOKUP('databáze bodů'!D26,kubbATPmodel!$H$9:$HE$61,((HLOOKUP(F26,kubbATPmodel!$I$5:$HE$61,56,0))+1),0),0)</f>
        <v>0</v>
      </c>
      <c r="H26" s="15" t="str">
        <f t="shared" si="0"/>
        <v>nevyplněno</v>
      </c>
    </row>
    <row r="27" spans="7:8" x14ac:dyDescent="0.25">
      <c r="G27" s="12">
        <f>IF(H27="ano",VLOOKUP('databáze bodů'!D27,kubbATPmodel!$H$9:$HE$61,((HLOOKUP(F27,kubbATPmodel!$I$5:$HE$61,56,0))+1),0),0)</f>
        <v>0</v>
      </c>
      <c r="H27" s="15" t="str">
        <f t="shared" si="0"/>
        <v>nevyplněno</v>
      </c>
    </row>
    <row r="28" spans="7:8" x14ac:dyDescent="0.25">
      <c r="G28" s="12">
        <f>IF(H28="ano",VLOOKUP('databáze bodů'!D28,kubbATPmodel!$H$9:$HE$61,((HLOOKUP(F28,kubbATPmodel!$I$5:$HE$61,56,0))+1),0),0)</f>
        <v>0</v>
      </c>
      <c r="H28" s="15" t="str">
        <f t="shared" si="0"/>
        <v>nevyplněno</v>
      </c>
    </row>
    <row r="29" spans="7:8" x14ac:dyDescent="0.25">
      <c r="G29" s="12">
        <f>IF(H29="ano",VLOOKUP('databáze bodů'!D29,kubbATPmodel!$H$9:$HE$61,((HLOOKUP(F29,kubbATPmodel!$I$5:$HE$61,56,0))+1),0),0)</f>
        <v>0</v>
      </c>
      <c r="H29" s="15" t="str">
        <f t="shared" si="0"/>
        <v>nevyplněno</v>
      </c>
    </row>
    <row r="30" spans="7:8" x14ac:dyDescent="0.25">
      <c r="G30" s="12">
        <f>IF(H30="ano",VLOOKUP('databáze bodů'!D30,kubbATPmodel!$H$9:$HE$61,((HLOOKUP(F30,kubbATPmodel!$I$5:$HE$61,56,0))+1),0),0)</f>
        <v>0</v>
      </c>
      <c r="H30" s="15" t="str">
        <f t="shared" si="0"/>
        <v>nevyplněno</v>
      </c>
    </row>
    <row r="31" spans="7:8" x14ac:dyDescent="0.25">
      <c r="G31" s="12">
        <f>IF(H31="ano",VLOOKUP('databáze bodů'!D31,kubbATPmodel!$H$9:$HE$61,((HLOOKUP(F31,kubbATPmodel!$I$5:$HE$61,56,0))+1),0),0)</f>
        <v>0</v>
      </c>
      <c r="H31" s="15" t="str">
        <f t="shared" si="0"/>
        <v>nevyplněno</v>
      </c>
    </row>
    <row r="32" spans="7:8" x14ac:dyDescent="0.25">
      <c r="G32" s="12">
        <f>IF(H32="ano",VLOOKUP('databáze bodů'!D32,kubbATPmodel!$H$9:$HE$61,((HLOOKUP(F32,kubbATPmodel!$I$5:$HE$61,56,0))+1),0),0)</f>
        <v>0</v>
      </c>
      <c r="H32" s="15" t="str">
        <f t="shared" si="0"/>
        <v>nevyplněno</v>
      </c>
    </row>
    <row r="33" spans="7:8" x14ac:dyDescent="0.25">
      <c r="G33" s="12">
        <f>IF(H33="ano",VLOOKUP('databáze bodů'!D33,kubbATPmodel!$H$9:$HE$61,((HLOOKUP(F33,kubbATPmodel!$I$5:$HE$61,56,0))+1),0),0)</f>
        <v>0</v>
      </c>
      <c r="H33" s="15" t="str">
        <f t="shared" si="0"/>
        <v>nevyplněno</v>
      </c>
    </row>
    <row r="34" spans="7:8" x14ac:dyDescent="0.25">
      <c r="G34" s="12">
        <f>IF(H34="ano",VLOOKUP('databáze bodů'!D34,kubbATPmodel!$H$9:$HE$61,((HLOOKUP(F34,kubbATPmodel!$I$5:$HE$61,56,0))+1),0),0)</f>
        <v>0</v>
      </c>
      <c r="H34" s="15" t="str">
        <f t="shared" si="0"/>
        <v>nevyplněno</v>
      </c>
    </row>
    <row r="35" spans="7:8" x14ac:dyDescent="0.25">
      <c r="G35" s="12">
        <f>IF(H35="ano",VLOOKUP('databáze bodů'!D35,kubbATPmodel!$H$9:$HE$61,((HLOOKUP(F35,kubbATPmodel!$I$5:$HE$61,56,0))+1),0),0)</f>
        <v>0</v>
      </c>
      <c r="H35" s="15" t="str">
        <f t="shared" si="0"/>
        <v>nevyplněno</v>
      </c>
    </row>
    <row r="36" spans="7:8" x14ac:dyDescent="0.25">
      <c r="G36" s="12">
        <f>IF(H36="ano",VLOOKUP('databáze bodů'!D36,kubbATPmodel!$H$9:$HE$61,((HLOOKUP(F36,kubbATPmodel!$I$5:$HE$61,56,0))+1),0),0)</f>
        <v>0</v>
      </c>
      <c r="H36" s="15" t="str">
        <f t="shared" si="0"/>
        <v>nevyplněno</v>
      </c>
    </row>
    <row r="37" spans="7:8" x14ac:dyDescent="0.25">
      <c r="G37" s="12">
        <f>IF(H37="ano",VLOOKUP('databáze bodů'!D37,kubbATPmodel!$H$9:$HE$61,((HLOOKUP(F37,kubbATPmodel!$I$5:$HE$61,56,0))+1),0),0)</f>
        <v>0</v>
      </c>
      <c r="H37" s="15" t="str">
        <f t="shared" si="0"/>
        <v>nevyplněno</v>
      </c>
    </row>
    <row r="38" spans="7:8" x14ac:dyDescent="0.25">
      <c r="G38" s="12">
        <f>IF(H38="ano",VLOOKUP('databáze bodů'!D38,kubbATPmodel!$H$9:$HE$61,((HLOOKUP(F38,kubbATPmodel!$I$5:$HE$61,56,0))+1),0),0)</f>
        <v>0</v>
      </c>
      <c r="H38" s="15" t="str">
        <f t="shared" si="0"/>
        <v>nevyplněno</v>
      </c>
    </row>
    <row r="39" spans="7:8" x14ac:dyDescent="0.25">
      <c r="G39" s="12">
        <f>IF(H39="ano",VLOOKUP('databáze bodů'!D39,kubbATPmodel!$H$9:$HE$61,((HLOOKUP(F39,kubbATPmodel!$I$5:$HE$61,56,0))+1),0),0)</f>
        <v>0</v>
      </c>
      <c r="H39" s="15" t="str">
        <f t="shared" si="0"/>
        <v>nevyplněno</v>
      </c>
    </row>
    <row r="40" spans="7:8" x14ac:dyDescent="0.25">
      <c r="G40" s="12">
        <f>IF(H40="ano",VLOOKUP('databáze bodů'!D40,kubbATPmodel!$H$9:$HE$61,((HLOOKUP(F40,kubbATPmodel!$I$5:$HE$61,56,0))+1),0),0)</f>
        <v>0</v>
      </c>
      <c r="H40" s="15" t="str">
        <f t="shared" si="0"/>
        <v>nevyplněno</v>
      </c>
    </row>
    <row r="41" spans="7:8" x14ac:dyDescent="0.25">
      <c r="G41" s="12">
        <f>IF(H41="ano",VLOOKUP('databáze bodů'!D41,kubbATPmodel!$H$9:$HE$61,((HLOOKUP(F41,kubbATPmodel!$I$5:$HE$61,56,0))+1),0),0)</f>
        <v>0</v>
      </c>
      <c r="H41" s="15" t="str">
        <f t="shared" si="0"/>
        <v>nevyplněno</v>
      </c>
    </row>
    <row r="42" spans="7:8" x14ac:dyDescent="0.25">
      <c r="G42" s="12">
        <f>IF(H42="ano",VLOOKUP('databáze bodů'!D42,kubbATPmodel!$H$9:$HE$61,((HLOOKUP(F42,kubbATPmodel!$I$5:$HE$61,56,0))+1),0),0)</f>
        <v>0</v>
      </c>
      <c r="H42" s="15" t="str">
        <f t="shared" si="0"/>
        <v>nevyplněno</v>
      </c>
    </row>
    <row r="43" spans="7:8" x14ac:dyDescent="0.25">
      <c r="G43" s="12">
        <f>IF(H43="ano",VLOOKUP('databáze bodů'!D43,kubbATPmodel!$H$9:$HE$61,((HLOOKUP(F43,kubbATPmodel!$I$5:$HE$61,56,0))+1),0),0)</f>
        <v>0</v>
      </c>
      <c r="H43" s="15" t="str">
        <f t="shared" si="0"/>
        <v>nevyplněno</v>
      </c>
    </row>
    <row r="44" spans="7:8" x14ac:dyDescent="0.25">
      <c r="G44" s="12">
        <f>IF(H44="ano",VLOOKUP('databáze bodů'!D44,kubbATPmodel!$H$9:$HE$61,((HLOOKUP(F44,kubbATPmodel!$I$5:$HE$61,56,0))+1),0),0)</f>
        <v>0</v>
      </c>
      <c r="H44" s="15" t="str">
        <f t="shared" si="0"/>
        <v>nevyplněno</v>
      </c>
    </row>
    <row r="45" spans="7:8" x14ac:dyDescent="0.25">
      <c r="G45" s="12">
        <f>IF(H45="ano",VLOOKUP('databáze bodů'!D45,kubbATPmodel!$H$9:$HE$61,((HLOOKUP(F45,kubbATPmodel!$I$5:$HE$61,56,0))+1),0),0)</f>
        <v>0</v>
      </c>
      <c r="H45" s="15" t="str">
        <f t="shared" si="0"/>
        <v>nevyplněno</v>
      </c>
    </row>
    <row r="46" spans="7:8" x14ac:dyDescent="0.25">
      <c r="G46" s="12">
        <f>IF(H46="ano",VLOOKUP('databáze bodů'!D46,kubbATPmodel!$H$9:$HE$61,((HLOOKUP(F46,kubbATPmodel!$I$5:$HE$61,56,0))+1),0),0)</f>
        <v>0</v>
      </c>
      <c r="H46" s="15" t="str">
        <f t="shared" si="0"/>
        <v>nevyplněno</v>
      </c>
    </row>
    <row r="47" spans="7:8" x14ac:dyDescent="0.25">
      <c r="G47" s="12">
        <f>IF(H47="ano",VLOOKUP('databáze bodů'!D47,kubbATPmodel!$H$9:$HE$61,((HLOOKUP(F47,kubbATPmodel!$I$5:$HE$61,56,0))+1),0),0)</f>
        <v>0</v>
      </c>
      <c r="H47" s="15" t="str">
        <f t="shared" si="0"/>
        <v>nevyplněno</v>
      </c>
    </row>
    <row r="48" spans="7:8" x14ac:dyDescent="0.25">
      <c r="G48" s="12">
        <f>IF(H48="ano",VLOOKUP('databáze bodů'!D48,kubbATPmodel!$H$9:$HE$61,((HLOOKUP(F48,kubbATPmodel!$I$5:$HE$61,56,0))+1),0),0)</f>
        <v>0</v>
      </c>
      <c r="H48" s="15" t="str">
        <f t="shared" si="0"/>
        <v>nevyplněno</v>
      </c>
    </row>
    <row r="49" spans="7:8" x14ac:dyDescent="0.25">
      <c r="G49" s="12">
        <f>IF(H49="ano",VLOOKUP('databáze bodů'!D49,kubbATPmodel!$H$9:$HE$61,((HLOOKUP(F49,kubbATPmodel!$I$5:$HE$61,56,0))+1),0),0)</f>
        <v>0</v>
      </c>
      <c r="H49" s="15" t="str">
        <f t="shared" si="0"/>
        <v>nevyplněno</v>
      </c>
    </row>
    <row r="50" spans="7:8" x14ac:dyDescent="0.25">
      <c r="G50" s="12">
        <f>IF(H50="ano",VLOOKUP('databáze bodů'!D50,kubbATPmodel!$H$9:$HE$61,((HLOOKUP(F50,kubbATPmodel!$I$5:$HE$61,56,0))+1),0),0)</f>
        <v>0</v>
      </c>
      <c r="H50" s="15" t="str">
        <f t="shared" si="0"/>
        <v>nevyplněno</v>
      </c>
    </row>
    <row r="51" spans="7:8" x14ac:dyDescent="0.25">
      <c r="G51" s="12">
        <f>IF(H51="ano",VLOOKUP('databáze bodů'!D51,kubbATPmodel!$H$9:$HE$61,((HLOOKUP(F51,kubbATPmodel!$I$5:$HE$61,56,0))+1),0),0)</f>
        <v>0</v>
      </c>
      <c r="H51" s="15" t="str">
        <f t="shared" si="0"/>
        <v>nevyplněno</v>
      </c>
    </row>
    <row r="52" spans="7:8" x14ac:dyDescent="0.25">
      <c r="G52" s="12">
        <f>IF(H52="ano",VLOOKUP('databáze bodů'!D52,kubbATPmodel!$H$9:$HE$61,((HLOOKUP(F52,kubbATPmodel!$I$5:$HE$61,56,0))+1),0),0)</f>
        <v>0</v>
      </c>
      <c r="H52" s="15" t="str">
        <f t="shared" si="0"/>
        <v>nevyplněno</v>
      </c>
    </row>
    <row r="53" spans="7:8" x14ac:dyDescent="0.25">
      <c r="G53" s="12">
        <f>IF(H53="ano",VLOOKUP('databáze bodů'!D53,kubbATPmodel!$H$9:$HE$61,((HLOOKUP(F53,kubbATPmodel!$I$5:$HE$61,56,0))+1),0),0)</f>
        <v>0</v>
      </c>
      <c r="H53" s="15" t="str">
        <f t="shared" si="0"/>
        <v>nevyplněno</v>
      </c>
    </row>
    <row r="54" spans="7:8" x14ac:dyDescent="0.25">
      <c r="G54" s="12">
        <f>IF(H54="ano",VLOOKUP('databáze bodů'!D54,kubbATPmodel!$H$9:$HE$61,((HLOOKUP(F54,kubbATPmodel!$I$5:$HE$61,56,0))+1),0),0)</f>
        <v>0</v>
      </c>
      <c r="H54" s="15" t="str">
        <f t="shared" si="0"/>
        <v>nevyplněno</v>
      </c>
    </row>
    <row r="55" spans="7:8" x14ac:dyDescent="0.25">
      <c r="G55" s="12">
        <f>IF(H55="ano",VLOOKUP('databáze bodů'!D55,kubbATPmodel!$H$9:$HE$61,((HLOOKUP(F55,kubbATPmodel!$I$5:$HE$61,56,0))+1),0),0)</f>
        <v>0</v>
      </c>
      <c r="H55" s="15" t="str">
        <f t="shared" si="0"/>
        <v>nevyplněno</v>
      </c>
    </row>
    <row r="56" spans="7:8" x14ac:dyDescent="0.25">
      <c r="G56" s="12">
        <f>IF(H56="ano",VLOOKUP('databáze bodů'!D56,kubbATPmodel!$H$9:$HE$61,((HLOOKUP(F56,kubbATPmodel!$I$5:$HE$61,56,0))+1),0),0)</f>
        <v>0</v>
      </c>
      <c r="H56" s="15" t="str">
        <f t="shared" si="0"/>
        <v>nevyplněno</v>
      </c>
    </row>
    <row r="57" spans="7:8" x14ac:dyDescent="0.25">
      <c r="G57" s="12">
        <f>IF(H57="ano",VLOOKUP('databáze bodů'!D57,kubbATPmodel!$H$9:$HE$61,((HLOOKUP(F57,kubbATPmodel!$I$5:$HE$61,56,0))+1),0),0)</f>
        <v>0</v>
      </c>
      <c r="H57" s="15" t="str">
        <f t="shared" si="0"/>
        <v>nevyplněno</v>
      </c>
    </row>
    <row r="58" spans="7:8" x14ac:dyDescent="0.25">
      <c r="G58" s="12">
        <f>IF(H58="ano",VLOOKUP('databáze bodů'!D58,kubbATPmodel!$H$9:$HE$61,((HLOOKUP(F58,kubbATPmodel!$I$5:$HE$61,56,0))+1),0),0)</f>
        <v>0</v>
      </c>
      <c r="H58" s="15" t="str">
        <f t="shared" si="0"/>
        <v>nevyplněno</v>
      </c>
    </row>
    <row r="59" spans="7:8" x14ac:dyDescent="0.25">
      <c r="G59" s="12">
        <f>IF(H59="ano",VLOOKUP('databáze bodů'!D59,kubbATPmodel!$H$9:$HE$61,((HLOOKUP(F59,kubbATPmodel!$I$5:$HE$61,56,0))+1),0),0)</f>
        <v>0</v>
      </c>
      <c r="H59" s="15" t="str">
        <f t="shared" si="0"/>
        <v>nevyplněno</v>
      </c>
    </row>
    <row r="60" spans="7:8" x14ac:dyDescent="0.25">
      <c r="G60" s="12">
        <f>IF(H60="ano",VLOOKUP('databáze bodů'!D60,kubbATPmodel!$H$9:$HE$61,((HLOOKUP(F60,kubbATPmodel!$I$5:$HE$61,56,0))+1),0),0)</f>
        <v>0</v>
      </c>
      <c r="H60" s="15" t="str">
        <f t="shared" si="0"/>
        <v>nevyplněno</v>
      </c>
    </row>
    <row r="61" spans="7:8" x14ac:dyDescent="0.25">
      <c r="G61" s="12">
        <f>IF(H61="ano",VLOOKUP('databáze bodů'!D61,kubbATPmodel!$H$9:$HE$61,((HLOOKUP(F61,kubbATPmodel!$I$5:$HE$61,56,0))+1),0),0)</f>
        <v>0</v>
      </c>
      <c r="H61" s="15" t="str">
        <f t="shared" si="0"/>
        <v>nevyplněno</v>
      </c>
    </row>
    <row r="62" spans="7:8" x14ac:dyDescent="0.25">
      <c r="G62" s="12">
        <f>IF(H62="ano",VLOOKUP('databáze bodů'!D62,kubbATPmodel!$H$9:$HE$61,((HLOOKUP(F62,kubbATPmodel!$I$5:$HE$61,56,0))+1),0),0)</f>
        <v>0</v>
      </c>
      <c r="H62" s="15" t="str">
        <f t="shared" si="0"/>
        <v>nevyplněno</v>
      </c>
    </row>
    <row r="63" spans="7:8" x14ac:dyDescent="0.25">
      <c r="G63" s="12">
        <f>IF(H63="ano",VLOOKUP('databáze bodů'!D63,kubbATPmodel!$H$9:$HE$61,((HLOOKUP(F63,kubbATPmodel!$I$5:$HE$61,56,0))+1),0),0)</f>
        <v>0</v>
      </c>
      <c r="H63" s="15" t="str">
        <f t="shared" si="0"/>
        <v>nevyplněno</v>
      </c>
    </row>
    <row r="64" spans="7:8" x14ac:dyDescent="0.25">
      <c r="G64" s="12">
        <f>IF(H64="ano",VLOOKUP('databáze bodů'!D64,kubbATPmodel!$H$9:$HE$61,((HLOOKUP(F64,kubbATPmodel!$I$5:$HE$61,56,0))+1),0),0)</f>
        <v>0</v>
      </c>
      <c r="H64" s="15" t="str">
        <f t="shared" si="0"/>
        <v>nevyplněno</v>
      </c>
    </row>
    <row r="65" spans="7:8" x14ac:dyDescent="0.25">
      <c r="G65" s="12">
        <f>IF(H65="ano",VLOOKUP('databáze bodů'!D65,kubbATPmodel!$H$9:$HE$61,((HLOOKUP(F65,kubbATPmodel!$I$5:$HE$61,56,0))+1),0),0)</f>
        <v>0</v>
      </c>
      <c r="H65" s="15" t="str">
        <f t="shared" si="0"/>
        <v>nevyplněno</v>
      </c>
    </row>
    <row r="66" spans="7:8" x14ac:dyDescent="0.25">
      <c r="G66" s="12">
        <f>IF(H66="ano",VLOOKUP('databáze bodů'!D66,kubbATPmodel!$H$9:$HE$61,((HLOOKUP(F66,kubbATPmodel!$I$5:$HE$61,56,0))+1),0),0)</f>
        <v>0</v>
      </c>
      <c r="H66" s="15" t="str">
        <f t="shared" si="0"/>
        <v>nevyplněno</v>
      </c>
    </row>
    <row r="67" spans="7:8" x14ac:dyDescent="0.25">
      <c r="G67" s="12">
        <f>IF(H67="ano",VLOOKUP('databáze bodů'!D67,kubbATPmodel!$H$9:$HE$61,((HLOOKUP(F67,kubbATPmodel!$I$5:$HE$61,56,0))+1),0),0)</f>
        <v>0</v>
      </c>
      <c r="H67" s="15" t="str">
        <f t="shared" ref="H67:H130" si="1">IF(E67=0,"nevyplněno",IF(($K$5-E67)&lt;$K$3,"ano","ne"))</f>
        <v>nevyplněno</v>
      </c>
    </row>
    <row r="68" spans="7:8" x14ac:dyDescent="0.25">
      <c r="G68" s="12">
        <f>IF(H68="ano",VLOOKUP('databáze bodů'!D68,kubbATPmodel!$H$9:$HE$61,((HLOOKUP(F68,kubbATPmodel!$I$5:$HE$61,56,0))+1),0),0)</f>
        <v>0</v>
      </c>
      <c r="H68" s="15" t="str">
        <f t="shared" si="1"/>
        <v>nevyplněno</v>
      </c>
    </row>
    <row r="69" spans="7:8" x14ac:dyDescent="0.25">
      <c r="G69" s="12">
        <f>IF(H69="ano",VLOOKUP('databáze bodů'!D69,kubbATPmodel!$H$9:$HE$61,((HLOOKUP(F69,kubbATPmodel!$I$5:$HE$61,56,0))+1),0),0)</f>
        <v>0</v>
      </c>
      <c r="H69" s="15" t="str">
        <f t="shared" si="1"/>
        <v>nevyplněno</v>
      </c>
    </row>
    <row r="70" spans="7:8" x14ac:dyDescent="0.25">
      <c r="G70" s="12">
        <f>IF(H70="ano",VLOOKUP('databáze bodů'!D70,kubbATPmodel!$H$9:$HE$61,((HLOOKUP(F70,kubbATPmodel!$I$5:$HE$61,56,0))+1),0),0)</f>
        <v>0</v>
      </c>
      <c r="H70" s="15" t="str">
        <f t="shared" si="1"/>
        <v>nevyplněno</v>
      </c>
    </row>
    <row r="71" spans="7:8" x14ac:dyDescent="0.25">
      <c r="G71" s="12">
        <f>IF(H71="ano",VLOOKUP('databáze bodů'!D71,kubbATPmodel!$H$9:$HE$61,((HLOOKUP(F71,kubbATPmodel!$I$5:$HE$61,56,0))+1),0),0)</f>
        <v>0</v>
      </c>
      <c r="H71" s="15" t="str">
        <f t="shared" si="1"/>
        <v>nevyplněno</v>
      </c>
    </row>
    <row r="72" spans="7:8" x14ac:dyDescent="0.25">
      <c r="G72" s="12">
        <f>IF(H72="ano",VLOOKUP('databáze bodů'!D72,kubbATPmodel!$H$9:$HE$61,((HLOOKUP(F72,kubbATPmodel!$I$5:$HE$61,56,0))+1),0),0)</f>
        <v>0</v>
      </c>
      <c r="H72" s="15" t="str">
        <f t="shared" si="1"/>
        <v>nevyplněno</v>
      </c>
    </row>
    <row r="73" spans="7:8" x14ac:dyDescent="0.25">
      <c r="G73" s="12">
        <f>IF(H73="ano",VLOOKUP('databáze bodů'!D73,kubbATPmodel!$H$9:$HE$61,((HLOOKUP(F73,kubbATPmodel!$I$5:$HE$61,56,0))+1),0),0)</f>
        <v>0</v>
      </c>
      <c r="H73" s="15" t="str">
        <f t="shared" si="1"/>
        <v>nevyplněno</v>
      </c>
    </row>
    <row r="74" spans="7:8" x14ac:dyDescent="0.25">
      <c r="G74" s="12">
        <f>IF(H74="ano",VLOOKUP('databáze bodů'!D74,kubbATPmodel!$H$9:$HE$61,((HLOOKUP(F74,kubbATPmodel!$I$5:$HE$61,56,0))+1),0),0)</f>
        <v>0</v>
      </c>
      <c r="H74" s="15" t="str">
        <f t="shared" si="1"/>
        <v>nevyplněno</v>
      </c>
    </row>
    <row r="75" spans="7:8" x14ac:dyDescent="0.25">
      <c r="G75" s="12">
        <f>IF(H75="ano",VLOOKUP('databáze bodů'!D75,kubbATPmodel!$H$9:$HE$61,((HLOOKUP(F75,kubbATPmodel!$I$5:$HE$61,56,0))+1),0),0)</f>
        <v>0</v>
      </c>
      <c r="H75" s="15" t="str">
        <f t="shared" si="1"/>
        <v>nevyplněno</v>
      </c>
    </row>
    <row r="76" spans="7:8" x14ac:dyDescent="0.25">
      <c r="G76" s="12">
        <f>IF(H76="ano",VLOOKUP('databáze bodů'!D76,kubbATPmodel!$H$9:$HE$61,((HLOOKUP(F76,kubbATPmodel!$I$5:$HE$61,56,0))+1),0),0)</f>
        <v>0</v>
      </c>
      <c r="H76" s="15" t="str">
        <f t="shared" si="1"/>
        <v>nevyplněno</v>
      </c>
    </row>
    <row r="77" spans="7:8" x14ac:dyDescent="0.25">
      <c r="G77" s="12">
        <f>IF(H77="ano",VLOOKUP('databáze bodů'!D77,kubbATPmodel!$H$9:$HE$61,((HLOOKUP(F77,kubbATPmodel!$I$5:$HE$61,56,0))+1),0),0)</f>
        <v>0</v>
      </c>
      <c r="H77" s="15" t="str">
        <f t="shared" si="1"/>
        <v>nevyplněno</v>
      </c>
    </row>
    <row r="78" spans="7:8" x14ac:dyDescent="0.25">
      <c r="G78" s="12">
        <f>IF(H78="ano",VLOOKUP('databáze bodů'!D78,kubbATPmodel!$H$9:$HE$61,((HLOOKUP(F78,kubbATPmodel!$I$5:$HE$61,56,0))+1),0),0)</f>
        <v>0</v>
      </c>
      <c r="H78" s="15" t="str">
        <f t="shared" si="1"/>
        <v>nevyplněno</v>
      </c>
    </row>
    <row r="79" spans="7:8" x14ac:dyDescent="0.25">
      <c r="G79" s="12">
        <f>IF(H79="ano",VLOOKUP('databáze bodů'!D79,kubbATPmodel!$H$9:$HE$61,((HLOOKUP(F79,kubbATPmodel!$I$5:$HE$61,56,0))+1),0),0)</f>
        <v>0</v>
      </c>
      <c r="H79" s="15" t="str">
        <f t="shared" si="1"/>
        <v>nevyplněno</v>
      </c>
    </row>
    <row r="80" spans="7:8" x14ac:dyDescent="0.25">
      <c r="G80" s="12">
        <f>IF(H80="ano",VLOOKUP('databáze bodů'!D80,kubbATPmodel!$H$9:$HE$61,((HLOOKUP(F80,kubbATPmodel!$I$5:$HE$61,56,0))+1),0),0)</f>
        <v>0</v>
      </c>
      <c r="H80" s="15" t="str">
        <f t="shared" si="1"/>
        <v>nevyplněno</v>
      </c>
    </row>
    <row r="81" spans="7:8" x14ac:dyDescent="0.25">
      <c r="G81" s="12">
        <f>IF(H81="ano",VLOOKUP('databáze bodů'!D81,kubbATPmodel!$H$9:$HE$61,((HLOOKUP(F81,kubbATPmodel!$I$5:$HE$61,56,0))+1),0),0)</f>
        <v>0</v>
      </c>
      <c r="H81" s="15" t="str">
        <f t="shared" si="1"/>
        <v>nevyplněno</v>
      </c>
    </row>
    <row r="82" spans="7:8" x14ac:dyDescent="0.25">
      <c r="G82" s="12">
        <f>IF(H82="ano",VLOOKUP('databáze bodů'!D82,kubbATPmodel!$H$9:$HE$61,((HLOOKUP(F82,kubbATPmodel!$I$5:$HE$61,56,0))+1),0),0)</f>
        <v>0</v>
      </c>
      <c r="H82" s="15" t="str">
        <f t="shared" si="1"/>
        <v>nevyplněno</v>
      </c>
    </row>
    <row r="83" spans="7:8" x14ac:dyDescent="0.25">
      <c r="G83" s="12">
        <f>IF(H83="ano",VLOOKUP('databáze bodů'!D83,kubbATPmodel!$H$9:$HE$61,((HLOOKUP(F83,kubbATPmodel!$I$5:$HE$61,56,0))+1),0),0)</f>
        <v>0</v>
      </c>
      <c r="H83" s="15" t="str">
        <f t="shared" si="1"/>
        <v>nevyplněno</v>
      </c>
    </row>
    <row r="84" spans="7:8" x14ac:dyDescent="0.25">
      <c r="G84" s="12">
        <f>IF(H84="ano",VLOOKUP('databáze bodů'!D84,kubbATPmodel!$H$9:$HE$61,((HLOOKUP(F84,kubbATPmodel!$I$5:$HE$61,56,0))+1),0),0)</f>
        <v>0</v>
      </c>
      <c r="H84" s="15" t="str">
        <f t="shared" si="1"/>
        <v>nevyplněno</v>
      </c>
    </row>
    <row r="85" spans="7:8" x14ac:dyDescent="0.25">
      <c r="G85" s="12">
        <f>IF(H85="ano",VLOOKUP('databáze bodů'!D85,kubbATPmodel!$H$9:$HE$61,((HLOOKUP(F85,kubbATPmodel!$I$5:$HE$61,56,0))+1),0),0)</f>
        <v>0</v>
      </c>
      <c r="H85" s="15" t="str">
        <f t="shared" si="1"/>
        <v>nevyplněno</v>
      </c>
    </row>
    <row r="86" spans="7:8" x14ac:dyDescent="0.25">
      <c r="G86" s="12">
        <f>IF(H86="ano",VLOOKUP('databáze bodů'!D86,kubbATPmodel!$H$9:$HE$61,((HLOOKUP(F86,kubbATPmodel!$I$5:$HE$61,56,0))+1),0),0)</f>
        <v>0</v>
      </c>
      <c r="H86" s="15" t="str">
        <f t="shared" si="1"/>
        <v>nevyplněno</v>
      </c>
    </row>
    <row r="87" spans="7:8" x14ac:dyDescent="0.25">
      <c r="G87" s="12">
        <f>IF(H87="ano",VLOOKUP('databáze bodů'!D87,kubbATPmodel!$H$9:$HE$61,((HLOOKUP(F87,kubbATPmodel!$I$5:$HE$61,56,0))+1),0),0)</f>
        <v>0</v>
      </c>
      <c r="H87" s="15" t="str">
        <f t="shared" si="1"/>
        <v>nevyplněno</v>
      </c>
    </row>
    <row r="88" spans="7:8" x14ac:dyDescent="0.25">
      <c r="G88" s="12">
        <f>IF(H88="ano",VLOOKUP('databáze bodů'!D88,kubbATPmodel!$H$9:$HE$61,((HLOOKUP(F88,kubbATPmodel!$I$5:$HE$61,56,0))+1),0),0)</f>
        <v>0</v>
      </c>
      <c r="H88" s="15" t="str">
        <f t="shared" si="1"/>
        <v>nevyplněno</v>
      </c>
    </row>
    <row r="89" spans="7:8" x14ac:dyDescent="0.25">
      <c r="G89" s="12">
        <f>IF(H89="ano",VLOOKUP('databáze bodů'!D89,kubbATPmodel!$H$9:$HE$61,((HLOOKUP(F89,kubbATPmodel!$I$5:$HE$61,56,0))+1),0),0)</f>
        <v>0</v>
      </c>
      <c r="H89" s="15" t="str">
        <f t="shared" si="1"/>
        <v>nevyplněno</v>
      </c>
    </row>
    <row r="90" spans="7:8" x14ac:dyDescent="0.25">
      <c r="G90" s="12">
        <f>IF(H90="ano",VLOOKUP('databáze bodů'!D90,kubbATPmodel!$H$9:$HE$61,((HLOOKUP(F90,kubbATPmodel!$I$5:$HE$61,56,0))+1),0),0)</f>
        <v>0</v>
      </c>
      <c r="H90" s="15" t="str">
        <f t="shared" si="1"/>
        <v>nevyplněno</v>
      </c>
    </row>
    <row r="91" spans="7:8" x14ac:dyDescent="0.25">
      <c r="G91" s="12">
        <f>IF(H91="ano",VLOOKUP('databáze bodů'!D91,kubbATPmodel!$H$9:$HE$61,((HLOOKUP(F91,kubbATPmodel!$I$5:$HE$61,56,0))+1),0),0)</f>
        <v>0</v>
      </c>
      <c r="H91" s="15" t="str">
        <f t="shared" si="1"/>
        <v>nevyplněno</v>
      </c>
    </row>
    <row r="92" spans="7:8" x14ac:dyDescent="0.25">
      <c r="G92" s="12">
        <f>IF(H92="ano",VLOOKUP('databáze bodů'!D92,kubbATPmodel!$H$9:$HE$61,((HLOOKUP(F92,kubbATPmodel!$I$5:$HE$61,56,0))+1),0),0)</f>
        <v>0</v>
      </c>
      <c r="H92" s="15" t="str">
        <f t="shared" si="1"/>
        <v>nevyplněno</v>
      </c>
    </row>
    <row r="93" spans="7:8" x14ac:dyDescent="0.25">
      <c r="G93" s="12">
        <f>IF(H93="ano",VLOOKUP('databáze bodů'!D93,kubbATPmodel!$H$9:$HE$61,((HLOOKUP(F93,kubbATPmodel!$I$5:$HE$61,56,0))+1),0),0)</f>
        <v>0</v>
      </c>
      <c r="H93" s="15" t="str">
        <f t="shared" si="1"/>
        <v>nevyplněno</v>
      </c>
    </row>
    <row r="94" spans="7:8" x14ac:dyDescent="0.25">
      <c r="G94" s="12">
        <f>IF(H94="ano",VLOOKUP('databáze bodů'!D94,kubbATPmodel!$H$9:$HE$61,((HLOOKUP(F94,kubbATPmodel!$I$5:$HE$61,56,0))+1),0),0)</f>
        <v>0</v>
      </c>
      <c r="H94" s="15" t="str">
        <f t="shared" si="1"/>
        <v>nevyplněno</v>
      </c>
    </row>
    <row r="95" spans="7:8" x14ac:dyDescent="0.25">
      <c r="G95" s="12">
        <f>IF(H95="ano",VLOOKUP('databáze bodů'!D95,kubbATPmodel!$H$9:$HE$61,((HLOOKUP(F95,kubbATPmodel!$I$5:$HE$61,56,0))+1),0),0)</f>
        <v>0</v>
      </c>
      <c r="H95" s="15" t="str">
        <f t="shared" si="1"/>
        <v>nevyplněno</v>
      </c>
    </row>
    <row r="96" spans="7:8" x14ac:dyDescent="0.25">
      <c r="G96" s="12">
        <f>IF(H96="ano",VLOOKUP('databáze bodů'!D96,kubbATPmodel!$H$9:$HE$61,((HLOOKUP(F96,kubbATPmodel!$I$5:$HE$61,56,0))+1),0),0)</f>
        <v>0</v>
      </c>
      <c r="H96" s="15" t="str">
        <f t="shared" si="1"/>
        <v>nevyplněno</v>
      </c>
    </row>
    <row r="97" spans="7:8" x14ac:dyDescent="0.25">
      <c r="G97" s="12">
        <f>IF(H97="ano",VLOOKUP('databáze bodů'!D97,kubbATPmodel!$H$9:$HE$61,((HLOOKUP(F97,kubbATPmodel!$I$5:$HE$61,56,0))+1),0),0)</f>
        <v>0</v>
      </c>
      <c r="H97" s="15" t="str">
        <f t="shared" si="1"/>
        <v>nevyplněno</v>
      </c>
    </row>
    <row r="98" spans="7:8" x14ac:dyDescent="0.25">
      <c r="G98" s="12">
        <f>IF(H98="ano",VLOOKUP('databáze bodů'!D98,kubbATPmodel!$H$9:$HE$61,((HLOOKUP(F98,kubbATPmodel!$I$5:$HE$61,56,0))+1),0),0)</f>
        <v>0</v>
      </c>
      <c r="H98" s="15" t="str">
        <f t="shared" si="1"/>
        <v>nevyplněno</v>
      </c>
    </row>
    <row r="99" spans="7:8" x14ac:dyDescent="0.25">
      <c r="G99" s="12">
        <f>IF(H99="ano",VLOOKUP('databáze bodů'!D99,kubbATPmodel!$H$9:$HE$61,((HLOOKUP(F99,kubbATPmodel!$I$5:$HE$61,56,0))+1),0),0)</f>
        <v>0</v>
      </c>
      <c r="H99" s="15" t="str">
        <f t="shared" si="1"/>
        <v>nevyplněno</v>
      </c>
    </row>
    <row r="100" spans="7:8" x14ac:dyDescent="0.25">
      <c r="G100" s="12">
        <f>IF(H100="ano",VLOOKUP('databáze bodů'!D100,kubbATPmodel!$H$9:$HE$61,((HLOOKUP(F100,kubbATPmodel!$I$5:$HE$61,56,0))+1),0),0)</f>
        <v>0</v>
      </c>
      <c r="H100" s="15" t="str">
        <f t="shared" si="1"/>
        <v>nevyplněno</v>
      </c>
    </row>
    <row r="101" spans="7:8" x14ac:dyDescent="0.25">
      <c r="G101" s="12">
        <f>IF(H101="ano",VLOOKUP('databáze bodů'!D101,kubbATPmodel!$H$9:$HE$61,((HLOOKUP(F101,kubbATPmodel!$I$5:$HE$61,56,0))+1),0),0)</f>
        <v>0</v>
      </c>
      <c r="H101" s="15" t="str">
        <f t="shared" si="1"/>
        <v>nevyplněno</v>
      </c>
    </row>
    <row r="102" spans="7:8" x14ac:dyDescent="0.25">
      <c r="G102" s="12">
        <f>IF(H102="ano",VLOOKUP('databáze bodů'!D102,kubbATPmodel!$H$9:$HE$61,((HLOOKUP(F102,kubbATPmodel!$I$5:$HE$61,56,0))+1),0),0)</f>
        <v>0</v>
      </c>
      <c r="H102" s="15" t="str">
        <f t="shared" si="1"/>
        <v>nevyplněno</v>
      </c>
    </row>
    <row r="103" spans="7:8" x14ac:dyDescent="0.25">
      <c r="G103" s="12">
        <f>IF(H103="ano",VLOOKUP('databáze bodů'!D103,kubbATPmodel!$H$9:$HE$61,((HLOOKUP(F103,kubbATPmodel!$I$5:$HE$61,56,0))+1),0),0)</f>
        <v>0</v>
      </c>
      <c r="H103" s="15" t="str">
        <f t="shared" si="1"/>
        <v>nevyplněno</v>
      </c>
    </row>
    <row r="104" spans="7:8" x14ac:dyDescent="0.25">
      <c r="G104" s="12">
        <f>IF(H104="ano",VLOOKUP('databáze bodů'!D104,kubbATPmodel!$H$9:$HE$61,((HLOOKUP(F104,kubbATPmodel!$I$5:$HE$61,56,0))+1),0),0)</f>
        <v>0</v>
      </c>
      <c r="H104" s="15" t="str">
        <f t="shared" si="1"/>
        <v>nevyplněno</v>
      </c>
    </row>
    <row r="105" spans="7:8" x14ac:dyDescent="0.25">
      <c r="G105" s="12">
        <f>IF(H105="ano",VLOOKUP('databáze bodů'!D105,kubbATPmodel!$H$9:$HE$61,((HLOOKUP(F105,kubbATPmodel!$I$5:$HE$61,56,0))+1),0),0)</f>
        <v>0</v>
      </c>
      <c r="H105" s="15" t="str">
        <f t="shared" si="1"/>
        <v>nevyplněno</v>
      </c>
    </row>
    <row r="106" spans="7:8" x14ac:dyDescent="0.25">
      <c r="G106" s="12">
        <f>IF(H106="ano",VLOOKUP('databáze bodů'!D106,kubbATPmodel!$H$9:$HE$61,((HLOOKUP(F106,kubbATPmodel!$I$5:$HE$61,56,0))+1),0),0)</f>
        <v>0</v>
      </c>
      <c r="H106" s="15" t="str">
        <f t="shared" si="1"/>
        <v>nevyplněno</v>
      </c>
    </row>
    <row r="107" spans="7:8" x14ac:dyDescent="0.25">
      <c r="G107" s="12">
        <f>IF(H107="ano",VLOOKUP('databáze bodů'!D107,kubbATPmodel!$H$9:$HE$61,((HLOOKUP(F107,kubbATPmodel!$I$5:$HE$61,56,0))+1),0),0)</f>
        <v>0</v>
      </c>
      <c r="H107" s="15" t="str">
        <f t="shared" si="1"/>
        <v>nevyplněno</v>
      </c>
    </row>
    <row r="108" spans="7:8" x14ac:dyDescent="0.25">
      <c r="G108" s="12">
        <f>IF(H108="ano",VLOOKUP('databáze bodů'!D108,kubbATPmodel!$H$9:$HE$61,((HLOOKUP(F108,kubbATPmodel!$I$5:$HE$61,56,0))+1),0),0)</f>
        <v>0</v>
      </c>
      <c r="H108" s="15" t="str">
        <f t="shared" si="1"/>
        <v>nevyplněno</v>
      </c>
    </row>
    <row r="109" spans="7:8" x14ac:dyDescent="0.25">
      <c r="G109" s="12">
        <f>IF(H109="ano",VLOOKUP('databáze bodů'!D109,kubbATPmodel!$H$9:$HE$61,((HLOOKUP(F109,kubbATPmodel!$I$5:$HE$61,56,0))+1),0),0)</f>
        <v>0</v>
      </c>
      <c r="H109" s="15" t="str">
        <f t="shared" si="1"/>
        <v>nevyplněno</v>
      </c>
    </row>
    <row r="110" spans="7:8" x14ac:dyDescent="0.25">
      <c r="G110" s="12">
        <f>IF(H110="ano",VLOOKUP('databáze bodů'!D110,kubbATPmodel!$H$9:$HE$61,((HLOOKUP(F110,kubbATPmodel!$I$5:$HE$61,56,0))+1),0),0)</f>
        <v>0</v>
      </c>
      <c r="H110" s="15" t="str">
        <f t="shared" si="1"/>
        <v>nevyplněno</v>
      </c>
    </row>
    <row r="111" spans="7:8" x14ac:dyDescent="0.25">
      <c r="G111" s="12">
        <f>IF(H111="ano",VLOOKUP('databáze bodů'!D111,kubbATPmodel!$H$9:$HE$61,((HLOOKUP(F111,kubbATPmodel!$I$5:$HE$61,56,0))+1),0),0)</f>
        <v>0</v>
      </c>
      <c r="H111" s="15" t="str">
        <f t="shared" si="1"/>
        <v>nevyplněno</v>
      </c>
    </row>
    <row r="112" spans="7:8" x14ac:dyDescent="0.25">
      <c r="G112" s="12">
        <f>IF(H112="ano",VLOOKUP('databáze bodů'!D112,kubbATPmodel!$H$9:$HE$61,((HLOOKUP(F112,kubbATPmodel!$I$5:$HE$61,56,0))+1),0),0)</f>
        <v>0</v>
      </c>
      <c r="H112" s="15" t="str">
        <f t="shared" si="1"/>
        <v>nevyplněno</v>
      </c>
    </row>
    <row r="113" spans="7:8" x14ac:dyDescent="0.25">
      <c r="G113" s="12">
        <f>IF(H113="ano",VLOOKUP('databáze bodů'!D113,kubbATPmodel!$H$9:$HE$61,((HLOOKUP(F113,kubbATPmodel!$I$5:$HE$61,56,0))+1),0),0)</f>
        <v>0</v>
      </c>
      <c r="H113" s="15" t="str">
        <f t="shared" si="1"/>
        <v>nevyplněno</v>
      </c>
    </row>
    <row r="114" spans="7:8" x14ac:dyDescent="0.25">
      <c r="G114" s="12">
        <f>IF(H114="ano",VLOOKUP('databáze bodů'!D114,kubbATPmodel!$H$9:$HE$61,((HLOOKUP(F114,kubbATPmodel!$I$5:$HE$61,56,0))+1),0),0)</f>
        <v>0</v>
      </c>
      <c r="H114" s="15" t="str">
        <f t="shared" si="1"/>
        <v>nevyplněno</v>
      </c>
    </row>
    <row r="115" spans="7:8" x14ac:dyDescent="0.25">
      <c r="G115" s="12">
        <f>IF(H115="ano",VLOOKUP('databáze bodů'!D115,kubbATPmodel!$H$9:$HE$61,((HLOOKUP(F115,kubbATPmodel!$I$5:$HE$61,56,0))+1),0),0)</f>
        <v>0</v>
      </c>
      <c r="H115" s="15" t="str">
        <f t="shared" si="1"/>
        <v>nevyplněno</v>
      </c>
    </row>
    <row r="116" spans="7:8" x14ac:dyDescent="0.25">
      <c r="G116" s="12">
        <f>IF(H116="ano",VLOOKUP('databáze bodů'!D116,kubbATPmodel!$H$9:$HE$61,((HLOOKUP(F116,kubbATPmodel!$I$5:$HE$61,56,0))+1),0),0)</f>
        <v>0</v>
      </c>
      <c r="H116" s="15" t="str">
        <f t="shared" si="1"/>
        <v>nevyplněno</v>
      </c>
    </row>
    <row r="117" spans="7:8" x14ac:dyDescent="0.25">
      <c r="G117" s="12">
        <f>IF(H117="ano",VLOOKUP('databáze bodů'!D117,kubbATPmodel!$H$9:$HE$61,((HLOOKUP(F117,kubbATPmodel!$I$5:$HE$61,56,0))+1),0),0)</f>
        <v>0</v>
      </c>
      <c r="H117" s="15" t="str">
        <f t="shared" si="1"/>
        <v>nevyplněno</v>
      </c>
    </row>
    <row r="118" spans="7:8" x14ac:dyDescent="0.25">
      <c r="G118" s="12">
        <f>IF(H118="ano",VLOOKUP('databáze bodů'!D118,kubbATPmodel!$H$9:$HE$61,((HLOOKUP(F118,kubbATPmodel!$I$5:$HE$61,56,0))+1),0),0)</f>
        <v>0</v>
      </c>
      <c r="H118" s="15" t="str">
        <f t="shared" si="1"/>
        <v>nevyplněno</v>
      </c>
    </row>
    <row r="119" spans="7:8" x14ac:dyDescent="0.25">
      <c r="G119" s="12">
        <f>IF(H119="ano",VLOOKUP('databáze bodů'!D119,kubbATPmodel!$H$9:$HE$61,((HLOOKUP(F119,kubbATPmodel!$I$5:$HE$61,56,0))+1),0),0)</f>
        <v>0</v>
      </c>
      <c r="H119" s="15" t="str">
        <f t="shared" si="1"/>
        <v>nevyplněno</v>
      </c>
    </row>
    <row r="120" spans="7:8" x14ac:dyDescent="0.25">
      <c r="G120" s="12">
        <f>IF(H120="ano",VLOOKUP('databáze bodů'!D120,kubbATPmodel!$H$9:$HE$61,((HLOOKUP(F120,kubbATPmodel!$I$5:$HE$61,56,0))+1),0),0)</f>
        <v>0</v>
      </c>
      <c r="H120" s="15" t="str">
        <f t="shared" si="1"/>
        <v>nevyplněno</v>
      </c>
    </row>
    <row r="121" spans="7:8" x14ac:dyDescent="0.25">
      <c r="G121" s="12">
        <f>IF(H121="ano",VLOOKUP('databáze bodů'!D121,kubbATPmodel!$H$9:$HE$61,((HLOOKUP(F121,kubbATPmodel!$I$5:$HE$61,56,0))+1),0),0)</f>
        <v>0</v>
      </c>
      <c r="H121" s="15" t="str">
        <f t="shared" si="1"/>
        <v>nevyplněno</v>
      </c>
    </row>
    <row r="122" spans="7:8" x14ac:dyDescent="0.25">
      <c r="G122" s="12">
        <f>IF(H122="ano",VLOOKUP('databáze bodů'!D122,kubbATPmodel!$H$9:$HE$61,((HLOOKUP(F122,kubbATPmodel!$I$5:$HE$61,56,0))+1),0),0)</f>
        <v>0</v>
      </c>
      <c r="H122" s="15" t="str">
        <f t="shared" si="1"/>
        <v>nevyplněno</v>
      </c>
    </row>
    <row r="123" spans="7:8" x14ac:dyDescent="0.25">
      <c r="G123" s="12">
        <f>IF(H123="ano",VLOOKUP('databáze bodů'!D123,kubbATPmodel!$H$9:$HE$61,((HLOOKUP(F123,kubbATPmodel!$I$5:$HE$61,56,0))+1),0),0)</f>
        <v>0</v>
      </c>
      <c r="H123" s="15" t="str">
        <f t="shared" si="1"/>
        <v>nevyplněno</v>
      </c>
    </row>
    <row r="124" spans="7:8" x14ac:dyDescent="0.25">
      <c r="G124" s="12">
        <f>IF(H124="ano",VLOOKUP('databáze bodů'!D124,kubbATPmodel!$H$9:$HE$61,((HLOOKUP(F124,kubbATPmodel!$I$5:$HE$61,56,0))+1),0),0)</f>
        <v>0</v>
      </c>
      <c r="H124" s="15" t="str">
        <f t="shared" si="1"/>
        <v>nevyplněno</v>
      </c>
    </row>
    <row r="125" spans="7:8" x14ac:dyDescent="0.25">
      <c r="G125" s="12">
        <f>IF(H125="ano",VLOOKUP('databáze bodů'!D125,kubbATPmodel!$H$9:$HE$61,((HLOOKUP(F125,kubbATPmodel!$I$5:$HE$61,56,0))+1),0),0)</f>
        <v>0</v>
      </c>
      <c r="H125" s="15" t="str">
        <f t="shared" si="1"/>
        <v>nevyplněno</v>
      </c>
    </row>
    <row r="126" spans="7:8" x14ac:dyDescent="0.25">
      <c r="G126" s="12">
        <f>IF(H126="ano",VLOOKUP('databáze bodů'!D126,kubbATPmodel!$H$9:$HE$61,((HLOOKUP(F126,kubbATPmodel!$I$5:$HE$61,56,0))+1),0),0)</f>
        <v>0</v>
      </c>
      <c r="H126" s="15" t="str">
        <f t="shared" si="1"/>
        <v>nevyplněno</v>
      </c>
    </row>
    <row r="127" spans="7:8" x14ac:dyDescent="0.25">
      <c r="G127" s="12">
        <f>IF(H127="ano",VLOOKUP('databáze bodů'!D127,kubbATPmodel!$H$9:$HE$61,((HLOOKUP(F127,kubbATPmodel!$I$5:$HE$61,56,0))+1),0),0)</f>
        <v>0</v>
      </c>
      <c r="H127" s="15" t="str">
        <f t="shared" si="1"/>
        <v>nevyplněno</v>
      </c>
    </row>
    <row r="128" spans="7:8" x14ac:dyDescent="0.25">
      <c r="G128" s="12">
        <f>IF(H128="ano",VLOOKUP('databáze bodů'!D128,kubbATPmodel!$H$9:$HE$61,((HLOOKUP(F128,kubbATPmodel!$I$5:$HE$61,56,0))+1),0),0)</f>
        <v>0</v>
      </c>
      <c r="H128" s="15" t="str">
        <f t="shared" si="1"/>
        <v>nevyplněno</v>
      </c>
    </row>
    <row r="129" spans="7:8" x14ac:dyDescent="0.25">
      <c r="G129" s="12">
        <f>IF(H129="ano",VLOOKUP('databáze bodů'!D129,kubbATPmodel!$H$9:$HE$61,((HLOOKUP(F129,kubbATPmodel!$I$5:$HE$61,56,0))+1),0),0)</f>
        <v>0</v>
      </c>
      <c r="H129" s="15" t="str">
        <f t="shared" si="1"/>
        <v>nevyplněno</v>
      </c>
    </row>
    <row r="130" spans="7:8" x14ac:dyDescent="0.25">
      <c r="G130" s="12">
        <f>IF(H130="ano",VLOOKUP('databáze bodů'!D130,kubbATPmodel!$H$9:$HE$61,((HLOOKUP(F130,kubbATPmodel!$I$5:$HE$61,56,0))+1),0),0)</f>
        <v>0</v>
      </c>
      <c r="H130" s="15" t="str">
        <f t="shared" si="1"/>
        <v>nevyplněno</v>
      </c>
    </row>
    <row r="131" spans="7:8" x14ac:dyDescent="0.25">
      <c r="G131" s="12">
        <f>IF(H131="ano",VLOOKUP('databáze bodů'!D131,kubbATPmodel!$H$9:$HE$61,((HLOOKUP(F131,kubbATPmodel!$I$5:$HE$61,56,0))+1),0),0)</f>
        <v>0</v>
      </c>
      <c r="H131" s="15" t="str">
        <f t="shared" ref="H131:H194" si="2">IF(E131=0,"nevyplněno",IF(($K$5-E131)&lt;$K$3,"ano","ne"))</f>
        <v>nevyplněno</v>
      </c>
    </row>
    <row r="132" spans="7:8" x14ac:dyDescent="0.25">
      <c r="G132" s="12">
        <f>IF(H132="ano",VLOOKUP('databáze bodů'!D132,kubbATPmodel!$H$9:$HE$61,((HLOOKUP(F132,kubbATPmodel!$I$5:$HE$61,56,0))+1),0),0)</f>
        <v>0</v>
      </c>
      <c r="H132" s="15" t="str">
        <f t="shared" si="2"/>
        <v>nevyplněno</v>
      </c>
    </row>
    <row r="133" spans="7:8" x14ac:dyDescent="0.25">
      <c r="G133" s="12">
        <f>IF(H133="ano",VLOOKUP('databáze bodů'!D133,kubbATPmodel!$H$9:$HE$61,((HLOOKUP(F133,kubbATPmodel!$I$5:$HE$61,56,0))+1),0),0)</f>
        <v>0</v>
      </c>
      <c r="H133" s="15" t="str">
        <f t="shared" si="2"/>
        <v>nevyplněno</v>
      </c>
    </row>
    <row r="134" spans="7:8" x14ac:dyDescent="0.25">
      <c r="G134" s="12">
        <f>IF(H134="ano",VLOOKUP('databáze bodů'!D134,kubbATPmodel!$H$9:$HE$61,((HLOOKUP(F134,kubbATPmodel!$I$5:$HE$61,56,0))+1),0),0)</f>
        <v>0</v>
      </c>
      <c r="H134" s="15" t="str">
        <f t="shared" si="2"/>
        <v>nevyplněno</v>
      </c>
    </row>
    <row r="135" spans="7:8" x14ac:dyDescent="0.25">
      <c r="G135" s="12">
        <f>IF(H135="ano",VLOOKUP('databáze bodů'!D135,kubbATPmodel!$H$9:$HE$61,((HLOOKUP(F135,kubbATPmodel!$I$5:$HE$61,56,0))+1),0),0)</f>
        <v>0</v>
      </c>
      <c r="H135" s="15" t="str">
        <f t="shared" si="2"/>
        <v>nevyplněno</v>
      </c>
    </row>
    <row r="136" spans="7:8" x14ac:dyDescent="0.25">
      <c r="G136" s="12">
        <f>IF(H136="ano",VLOOKUP('databáze bodů'!D136,kubbATPmodel!$H$9:$HE$61,((HLOOKUP(F136,kubbATPmodel!$I$5:$HE$61,56,0))+1),0),0)</f>
        <v>0</v>
      </c>
      <c r="H136" s="15" t="str">
        <f t="shared" si="2"/>
        <v>nevyplněno</v>
      </c>
    </row>
    <row r="137" spans="7:8" x14ac:dyDescent="0.25">
      <c r="G137" s="12">
        <f>IF(H137="ano",VLOOKUP('databáze bodů'!D137,kubbATPmodel!$H$9:$HE$61,((HLOOKUP(F137,kubbATPmodel!$I$5:$HE$61,56,0))+1),0),0)</f>
        <v>0</v>
      </c>
      <c r="H137" s="15" t="str">
        <f t="shared" si="2"/>
        <v>nevyplněno</v>
      </c>
    </row>
    <row r="138" spans="7:8" x14ac:dyDescent="0.25">
      <c r="G138" s="12">
        <f>IF(H138="ano",VLOOKUP('databáze bodů'!D138,kubbATPmodel!$H$9:$HE$61,((HLOOKUP(F138,kubbATPmodel!$I$5:$HE$61,56,0))+1),0),0)</f>
        <v>0</v>
      </c>
      <c r="H138" s="15" t="str">
        <f t="shared" si="2"/>
        <v>nevyplněno</v>
      </c>
    </row>
    <row r="139" spans="7:8" x14ac:dyDescent="0.25">
      <c r="G139" s="12">
        <f>IF(H139="ano",VLOOKUP('databáze bodů'!D139,kubbATPmodel!$H$9:$HE$61,((HLOOKUP(F139,kubbATPmodel!$I$5:$HE$61,56,0))+1),0),0)</f>
        <v>0</v>
      </c>
      <c r="H139" s="15" t="str">
        <f t="shared" si="2"/>
        <v>nevyplněno</v>
      </c>
    </row>
    <row r="140" spans="7:8" x14ac:dyDescent="0.25">
      <c r="G140" s="12">
        <f>IF(H140="ano",VLOOKUP('databáze bodů'!D140,kubbATPmodel!$H$9:$HE$61,((HLOOKUP(F140,kubbATPmodel!$I$5:$HE$61,56,0))+1),0),0)</f>
        <v>0</v>
      </c>
      <c r="H140" s="15" t="str">
        <f t="shared" si="2"/>
        <v>nevyplněno</v>
      </c>
    </row>
    <row r="141" spans="7:8" x14ac:dyDescent="0.25">
      <c r="G141" s="12">
        <f>IF(H141="ano",VLOOKUP('databáze bodů'!D141,kubbATPmodel!$H$9:$HE$61,((HLOOKUP(F141,kubbATPmodel!$I$5:$HE$61,56,0))+1),0),0)</f>
        <v>0</v>
      </c>
      <c r="H141" s="15" t="str">
        <f t="shared" si="2"/>
        <v>nevyplněno</v>
      </c>
    </row>
    <row r="142" spans="7:8" x14ac:dyDescent="0.25">
      <c r="G142" s="12">
        <f>IF(H142="ano",VLOOKUP('databáze bodů'!D142,kubbATPmodel!$H$9:$HE$61,((HLOOKUP(F142,kubbATPmodel!$I$5:$HE$61,56,0))+1),0),0)</f>
        <v>0</v>
      </c>
      <c r="H142" s="15" t="str">
        <f t="shared" si="2"/>
        <v>nevyplněno</v>
      </c>
    </row>
    <row r="143" spans="7:8" x14ac:dyDescent="0.25">
      <c r="G143" s="12">
        <f>IF(H143="ano",VLOOKUP('databáze bodů'!D143,kubbATPmodel!$H$9:$HE$61,((HLOOKUP(F143,kubbATPmodel!$I$5:$HE$61,56,0))+1),0),0)</f>
        <v>0</v>
      </c>
      <c r="H143" s="15" t="str">
        <f t="shared" si="2"/>
        <v>nevyplněno</v>
      </c>
    </row>
    <row r="144" spans="7:8" x14ac:dyDescent="0.25">
      <c r="G144" s="12">
        <f>IF(H144="ano",VLOOKUP('databáze bodů'!D144,kubbATPmodel!$H$9:$HE$61,((HLOOKUP(F144,kubbATPmodel!$I$5:$HE$61,56,0))+1),0),0)</f>
        <v>0</v>
      </c>
      <c r="H144" s="15" t="str">
        <f t="shared" si="2"/>
        <v>nevyplněno</v>
      </c>
    </row>
    <row r="145" spans="7:8" x14ac:dyDescent="0.25">
      <c r="G145" s="12">
        <f>IF(H145="ano",VLOOKUP('databáze bodů'!D145,kubbATPmodel!$H$9:$HE$61,((HLOOKUP(F145,kubbATPmodel!$I$5:$HE$61,56,0))+1),0),0)</f>
        <v>0</v>
      </c>
      <c r="H145" s="15" t="str">
        <f t="shared" si="2"/>
        <v>nevyplněno</v>
      </c>
    </row>
    <row r="146" spans="7:8" x14ac:dyDescent="0.25">
      <c r="G146" s="12">
        <f>IF(H146="ano",VLOOKUP('databáze bodů'!D146,kubbATPmodel!$H$9:$HE$61,((HLOOKUP(F146,kubbATPmodel!$I$5:$HE$61,56,0))+1),0),0)</f>
        <v>0</v>
      </c>
      <c r="H146" s="15" t="str">
        <f t="shared" si="2"/>
        <v>nevyplněno</v>
      </c>
    </row>
    <row r="147" spans="7:8" x14ac:dyDescent="0.25">
      <c r="G147" s="12">
        <f>IF(H147="ano",VLOOKUP('databáze bodů'!D147,kubbATPmodel!$H$9:$HE$61,((HLOOKUP(F147,kubbATPmodel!$I$5:$HE$61,56,0))+1),0),0)</f>
        <v>0</v>
      </c>
      <c r="H147" s="15" t="str">
        <f t="shared" si="2"/>
        <v>nevyplněno</v>
      </c>
    </row>
    <row r="148" spans="7:8" x14ac:dyDescent="0.25">
      <c r="G148" s="12">
        <f>IF(H148="ano",VLOOKUP('databáze bodů'!D148,kubbATPmodel!$H$9:$HE$61,((HLOOKUP(F148,kubbATPmodel!$I$5:$HE$61,56,0))+1),0),0)</f>
        <v>0</v>
      </c>
      <c r="H148" s="15" t="str">
        <f t="shared" si="2"/>
        <v>nevyplněno</v>
      </c>
    </row>
    <row r="149" spans="7:8" x14ac:dyDescent="0.25">
      <c r="G149" s="12">
        <f>IF(H149="ano",VLOOKUP('databáze bodů'!D149,kubbATPmodel!$H$9:$HE$61,((HLOOKUP(F149,kubbATPmodel!$I$5:$HE$61,56,0))+1),0),0)</f>
        <v>0</v>
      </c>
      <c r="H149" s="15" t="str">
        <f t="shared" si="2"/>
        <v>nevyplněno</v>
      </c>
    </row>
    <row r="150" spans="7:8" x14ac:dyDescent="0.25">
      <c r="G150" s="12">
        <f>IF(H150="ano",VLOOKUP('databáze bodů'!D150,kubbATPmodel!$H$9:$HE$61,((HLOOKUP(F150,kubbATPmodel!$I$5:$HE$61,56,0))+1),0),0)</f>
        <v>0</v>
      </c>
      <c r="H150" s="15" t="str">
        <f t="shared" si="2"/>
        <v>nevyplněno</v>
      </c>
    </row>
    <row r="151" spans="7:8" x14ac:dyDescent="0.25">
      <c r="G151" s="12">
        <f>IF(H151="ano",VLOOKUP('databáze bodů'!D151,kubbATPmodel!$H$9:$HE$61,((HLOOKUP(F151,kubbATPmodel!$I$5:$HE$61,56,0))+1),0),0)</f>
        <v>0</v>
      </c>
      <c r="H151" s="15" t="str">
        <f t="shared" si="2"/>
        <v>nevyplněno</v>
      </c>
    </row>
    <row r="152" spans="7:8" x14ac:dyDescent="0.25">
      <c r="G152" s="12">
        <f>IF(H152="ano",VLOOKUP('databáze bodů'!D152,kubbATPmodel!$H$9:$HE$61,((HLOOKUP(F152,kubbATPmodel!$I$5:$HE$61,56,0))+1),0),0)</f>
        <v>0</v>
      </c>
      <c r="H152" s="15" t="str">
        <f t="shared" si="2"/>
        <v>nevyplněno</v>
      </c>
    </row>
    <row r="153" spans="7:8" x14ac:dyDescent="0.25">
      <c r="G153" s="12">
        <f>IF(H153="ano",VLOOKUP('databáze bodů'!D153,kubbATPmodel!$H$9:$HE$61,((HLOOKUP(F153,kubbATPmodel!$I$5:$HE$61,56,0))+1),0),0)</f>
        <v>0</v>
      </c>
      <c r="H153" s="15" t="str">
        <f t="shared" si="2"/>
        <v>nevyplněno</v>
      </c>
    </row>
    <row r="154" spans="7:8" x14ac:dyDescent="0.25">
      <c r="G154" s="12">
        <f>IF(H154="ano",VLOOKUP('databáze bodů'!D154,kubbATPmodel!$H$9:$HE$61,((HLOOKUP(F154,kubbATPmodel!$I$5:$HE$61,56,0))+1),0),0)</f>
        <v>0</v>
      </c>
      <c r="H154" s="15" t="str">
        <f t="shared" si="2"/>
        <v>nevyplněno</v>
      </c>
    </row>
    <row r="155" spans="7:8" x14ac:dyDescent="0.25">
      <c r="G155" s="12">
        <f>IF(H155="ano",VLOOKUP('databáze bodů'!D155,kubbATPmodel!$H$9:$HE$61,((HLOOKUP(F155,kubbATPmodel!$I$5:$HE$61,56,0))+1),0),0)</f>
        <v>0</v>
      </c>
      <c r="H155" s="15" t="str">
        <f t="shared" si="2"/>
        <v>nevyplněno</v>
      </c>
    </row>
    <row r="156" spans="7:8" x14ac:dyDescent="0.25">
      <c r="G156" s="12">
        <f>IF(H156="ano",VLOOKUP('databáze bodů'!D156,kubbATPmodel!$H$9:$HE$61,((HLOOKUP(F156,kubbATPmodel!$I$5:$HE$61,56,0))+1),0),0)</f>
        <v>0</v>
      </c>
      <c r="H156" s="15" t="str">
        <f t="shared" si="2"/>
        <v>nevyplněno</v>
      </c>
    </row>
    <row r="157" spans="7:8" x14ac:dyDescent="0.25">
      <c r="G157" s="12">
        <f>IF(H157="ano",VLOOKUP('databáze bodů'!D157,kubbATPmodel!$H$9:$HE$61,((HLOOKUP(F157,kubbATPmodel!$I$5:$HE$61,56,0))+1),0),0)</f>
        <v>0</v>
      </c>
      <c r="H157" s="15" t="str">
        <f t="shared" si="2"/>
        <v>nevyplněno</v>
      </c>
    </row>
    <row r="158" spans="7:8" x14ac:dyDescent="0.25">
      <c r="G158" s="12">
        <f>IF(H158="ano",VLOOKUP('databáze bodů'!D158,kubbATPmodel!$H$9:$HE$61,((HLOOKUP(F158,kubbATPmodel!$I$5:$HE$61,56,0))+1),0),0)</f>
        <v>0</v>
      </c>
      <c r="H158" s="15" t="str">
        <f t="shared" si="2"/>
        <v>nevyplněno</v>
      </c>
    </row>
    <row r="159" spans="7:8" x14ac:dyDescent="0.25">
      <c r="G159" s="12">
        <f>IF(H159="ano",VLOOKUP('databáze bodů'!D159,kubbATPmodel!$H$9:$HE$61,((HLOOKUP(F159,kubbATPmodel!$I$5:$HE$61,56,0))+1),0),0)</f>
        <v>0</v>
      </c>
      <c r="H159" s="15" t="str">
        <f t="shared" si="2"/>
        <v>nevyplněno</v>
      </c>
    </row>
    <row r="160" spans="7:8" x14ac:dyDescent="0.25">
      <c r="G160" s="12">
        <f>IF(H160="ano",VLOOKUP('databáze bodů'!D160,kubbATPmodel!$H$9:$HE$61,((HLOOKUP(F160,kubbATPmodel!$I$5:$HE$61,56,0))+1),0),0)</f>
        <v>0</v>
      </c>
      <c r="H160" s="15" t="str">
        <f t="shared" si="2"/>
        <v>nevyplněno</v>
      </c>
    </row>
    <row r="161" spans="7:8" x14ac:dyDescent="0.25">
      <c r="G161" s="12">
        <f>IF(H161="ano",VLOOKUP('databáze bodů'!D161,kubbATPmodel!$H$9:$HE$61,((HLOOKUP(F161,kubbATPmodel!$I$5:$HE$61,56,0))+1),0),0)</f>
        <v>0</v>
      </c>
      <c r="H161" s="15" t="str">
        <f t="shared" si="2"/>
        <v>nevyplněno</v>
      </c>
    </row>
    <row r="162" spans="7:8" x14ac:dyDescent="0.25">
      <c r="G162" s="12">
        <f>IF(H162="ano",VLOOKUP('databáze bodů'!D162,kubbATPmodel!$H$9:$HE$61,((HLOOKUP(F162,kubbATPmodel!$I$5:$HE$61,56,0))+1),0),0)</f>
        <v>0</v>
      </c>
      <c r="H162" s="15" t="str">
        <f t="shared" si="2"/>
        <v>nevyplněno</v>
      </c>
    </row>
    <row r="163" spans="7:8" x14ac:dyDescent="0.25">
      <c r="G163" s="12">
        <f>IF(H163="ano",VLOOKUP('databáze bodů'!D163,kubbATPmodel!$H$9:$HE$61,((HLOOKUP(F163,kubbATPmodel!$I$5:$HE$61,56,0))+1),0),0)</f>
        <v>0</v>
      </c>
      <c r="H163" s="15" t="str">
        <f t="shared" si="2"/>
        <v>nevyplněno</v>
      </c>
    </row>
    <row r="164" spans="7:8" x14ac:dyDescent="0.25">
      <c r="G164" s="12">
        <f>IF(H164="ano",VLOOKUP('databáze bodů'!D164,kubbATPmodel!$H$9:$HE$61,((HLOOKUP(F164,kubbATPmodel!$I$5:$HE$61,56,0))+1),0),0)</f>
        <v>0</v>
      </c>
      <c r="H164" s="15" t="str">
        <f t="shared" si="2"/>
        <v>nevyplněno</v>
      </c>
    </row>
    <row r="165" spans="7:8" x14ac:dyDescent="0.25">
      <c r="G165" s="12">
        <f>IF(H165="ano",VLOOKUP('databáze bodů'!D165,kubbATPmodel!$H$9:$HE$61,((HLOOKUP(F165,kubbATPmodel!$I$5:$HE$61,56,0))+1),0),0)</f>
        <v>0</v>
      </c>
      <c r="H165" s="15" t="str">
        <f t="shared" si="2"/>
        <v>nevyplněno</v>
      </c>
    </row>
    <row r="166" spans="7:8" x14ac:dyDescent="0.25">
      <c r="G166" s="12">
        <f>IF(H166="ano",VLOOKUP('databáze bodů'!D166,kubbATPmodel!$H$9:$HE$61,((HLOOKUP(F166,kubbATPmodel!$I$5:$HE$61,56,0))+1),0),0)</f>
        <v>0</v>
      </c>
      <c r="H166" s="15" t="str">
        <f t="shared" si="2"/>
        <v>nevyplněno</v>
      </c>
    </row>
    <row r="167" spans="7:8" x14ac:dyDescent="0.25">
      <c r="G167" s="12">
        <f>IF(H167="ano",VLOOKUP('databáze bodů'!D167,kubbATPmodel!$H$9:$HE$61,((HLOOKUP(F167,kubbATPmodel!$I$5:$HE$61,56,0))+1),0),0)</f>
        <v>0</v>
      </c>
      <c r="H167" s="15" t="str">
        <f t="shared" si="2"/>
        <v>nevyplněno</v>
      </c>
    </row>
    <row r="168" spans="7:8" x14ac:dyDescent="0.25">
      <c r="G168" s="12">
        <f>IF(H168="ano",VLOOKUP('databáze bodů'!D168,kubbATPmodel!$H$9:$HE$61,((HLOOKUP(F168,kubbATPmodel!$I$5:$HE$61,56,0))+1),0),0)</f>
        <v>0</v>
      </c>
      <c r="H168" s="15" t="str">
        <f t="shared" si="2"/>
        <v>nevyplněno</v>
      </c>
    </row>
    <row r="169" spans="7:8" x14ac:dyDescent="0.25">
      <c r="G169" s="12">
        <f>IF(H169="ano",VLOOKUP('databáze bodů'!D169,kubbATPmodel!$H$9:$HE$61,((HLOOKUP(F169,kubbATPmodel!$I$5:$HE$61,56,0))+1),0),0)</f>
        <v>0</v>
      </c>
      <c r="H169" s="15" t="str">
        <f t="shared" si="2"/>
        <v>nevyplněno</v>
      </c>
    </row>
    <row r="170" spans="7:8" x14ac:dyDescent="0.25">
      <c r="G170" s="12">
        <f>IF(H170="ano",VLOOKUP('databáze bodů'!D170,kubbATPmodel!$H$9:$HE$61,((HLOOKUP(F170,kubbATPmodel!$I$5:$HE$61,56,0))+1),0),0)</f>
        <v>0</v>
      </c>
      <c r="H170" s="15" t="str">
        <f t="shared" si="2"/>
        <v>nevyplněno</v>
      </c>
    </row>
    <row r="171" spans="7:8" x14ac:dyDescent="0.25">
      <c r="G171" s="12">
        <f>IF(H171="ano",VLOOKUP('databáze bodů'!D171,kubbATPmodel!$H$9:$HE$61,((HLOOKUP(F171,kubbATPmodel!$I$5:$HE$61,56,0))+1),0),0)</f>
        <v>0</v>
      </c>
      <c r="H171" s="15" t="str">
        <f t="shared" si="2"/>
        <v>nevyplněno</v>
      </c>
    </row>
    <row r="172" spans="7:8" x14ac:dyDescent="0.25">
      <c r="G172" s="12">
        <f>IF(H172="ano",VLOOKUP('databáze bodů'!D172,kubbATPmodel!$H$9:$HE$61,((HLOOKUP(F172,kubbATPmodel!$I$5:$HE$61,56,0))+1),0),0)</f>
        <v>0</v>
      </c>
      <c r="H172" s="15" t="str">
        <f t="shared" si="2"/>
        <v>nevyplněno</v>
      </c>
    </row>
    <row r="173" spans="7:8" x14ac:dyDescent="0.25">
      <c r="G173" s="12">
        <f>IF(H173="ano",VLOOKUP('databáze bodů'!D173,kubbATPmodel!$H$9:$HE$61,((HLOOKUP(F173,kubbATPmodel!$I$5:$HE$61,56,0))+1),0),0)</f>
        <v>0</v>
      </c>
      <c r="H173" s="15" t="str">
        <f t="shared" si="2"/>
        <v>nevyplněno</v>
      </c>
    </row>
    <row r="174" spans="7:8" x14ac:dyDescent="0.25">
      <c r="G174" s="12">
        <f>IF(H174="ano",VLOOKUP('databáze bodů'!D174,kubbATPmodel!$H$9:$HE$61,((HLOOKUP(F174,kubbATPmodel!$I$5:$HE$61,56,0))+1),0),0)</f>
        <v>0</v>
      </c>
      <c r="H174" s="15" t="str">
        <f t="shared" si="2"/>
        <v>nevyplněno</v>
      </c>
    </row>
    <row r="175" spans="7:8" x14ac:dyDescent="0.25">
      <c r="G175" s="12">
        <f>IF(H175="ano",VLOOKUP('databáze bodů'!D175,kubbATPmodel!$H$9:$HE$61,((HLOOKUP(F175,kubbATPmodel!$I$5:$HE$61,56,0))+1),0),0)</f>
        <v>0</v>
      </c>
      <c r="H175" s="15" t="str">
        <f t="shared" si="2"/>
        <v>nevyplněno</v>
      </c>
    </row>
    <row r="176" spans="7:8" x14ac:dyDescent="0.25">
      <c r="G176" s="12">
        <f>IF(H176="ano",VLOOKUP('databáze bodů'!D176,kubbATPmodel!$H$9:$HE$61,((HLOOKUP(F176,kubbATPmodel!$I$5:$HE$61,56,0))+1),0),0)</f>
        <v>0</v>
      </c>
      <c r="H176" s="15" t="str">
        <f t="shared" si="2"/>
        <v>nevyplněno</v>
      </c>
    </row>
    <row r="177" spans="7:8" x14ac:dyDescent="0.25">
      <c r="G177" s="12">
        <f>IF(H177="ano",VLOOKUP('databáze bodů'!D177,kubbATPmodel!$H$9:$HE$61,((HLOOKUP(F177,kubbATPmodel!$I$5:$HE$61,56,0))+1),0),0)</f>
        <v>0</v>
      </c>
      <c r="H177" s="15" t="str">
        <f t="shared" si="2"/>
        <v>nevyplněno</v>
      </c>
    </row>
    <row r="178" spans="7:8" x14ac:dyDescent="0.25">
      <c r="G178" s="12">
        <f>IF(H178="ano",VLOOKUP('databáze bodů'!D178,kubbATPmodel!$H$9:$HE$61,((HLOOKUP(F178,kubbATPmodel!$I$5:$HE$61,56,0))+1),0),0)</f>
        <v>0</v>
      </c>
      <c r="H178" s="15" t="str">
        <f t="shared" si="2"/>
        <v>nevyplněno</v>
      </c>
    </row>
    <row r="179" spans="7:8" x14ac:dyDescent="0.25">
      <c r="G179" s="12">
        <f>IF(H179="ano",VLOOKUP('databáze bodů'!D179,kubbATPmodel!$H$9:$HE$61,((HLOOKUP(F179,kubbATPmodel!$I$5:$HE$61,56,0))+1),0),0)</f>
        <v>0</v>
      </c>
      <c r="H179" s="15" t="str">
        <f t="shared" si="2"/>
        <v>nevyplněno</v>
      </c>
    </row>
    <row r="180" spans="7:8" x14ac:dyDescent="0.25">
      <c r="G180" s="12">
        <f>IF(H180="ano",VLOOKUP('databáze bodů'!D180,kubbATPmodel!$H$9:$HE$61,((HLOOKUP(F180,kubbATPmodel!$I$5:$HE$61,56,0))+1),0),0)</f>
        <v>0</v>
      </c>
      <c r="H180" s="15" t="str">
        <f t="shared" si="2"/>
        <v>nevyplněno</v>
      </c>
    </row>
    <row r="181" spans="7:8" x14ac:dyDescent="0.25">
      <c r="G181" s="12">
        <f>IF(H181="ano",VLOOKUP('databáze bodů'!D181,kubbATPmodel!$H$9:$HE$61,((HLOOKUP(F181,kubbATPmodel!$I$5:$HE$61,56,0))+1),0),0)</f>
        <v>0</v>
      </c>
      <c r="H181" s="15" t="str">
        <f t="shared" si="2"/>
        <v>nevyplněno</v>
      </c>
    </row>
    <row r="182" spans="7:8" x14ac:dyDescent="0.25">
      <c r="G182" s="12">
        <f>IF(H182="ano",VLOOKUP('databáze bodů'!D182,kubbATPmodel!$H$9:$HE$61,((HLOOKUP(F182,kubbATPmodel!$I$5:$HE$61,56,0))+1),0),0)</f>
        <v>0</v>
      </c>
      <c r="H182" s="15" t="str">
        <f t="shared" si="2"/>
        <v>nevyplněno</v>
      </c>
    </row>
    <row r="183" spans="7:8" x14ac:dyDescent="0.25">
      <c r="G183" s="12">
        <f>IF(H183="ano",VLOOKUP('databáze bodů'!D183,kubbATPmodel!$H$9:$HE$61,((HLOOKUP(F183,kubbATPmodel!$I$5:$HE$61,56,0))+1),0),0)</f>
        <v>0</v>
      </c>
      <c r="H183" s="15" t="str">
        <f t="shared" si="2"/>
        <v>nevyplněno</v>
      </c>
    </row>
    <row r="184" spans="7:8" x14ac:dyDescent="0.25">
      <c r="G184" s="12">
        <f>IF(H184="ano",VLOOKUP('databáze bodů'!D184,kubbATPmodel!$H$9:$HE$61,((HLOOKUP(F184,kubbATPmodel!$I$5:$HE$61,56,0))+1),0),0)</f>
        <v>0</v>
      </c>
      <c r="H184" s="15" t="str">
        <f t="shared" si="2"/>
        <v>nevyplněno</v>
      </c>
    </row>
    <row r="185" spans="7:8" x14ac:dyDescent="0.25">
      <c r="G185" s="12">
        <f>IF(H185="ano",VLOOKUP('databáze bodů'!D185,kubbATPmodel!$H$9:$HE$61,((HLOOKUP(F185,kubbATPmodel!$I$5:$HE$61,56,0))+1),0),0)</f>
        <v>0</v>
      </c>
      <c r="H185" s="15" t="str">
        <f t="shared" si="2"/>
        <v>nevyplněno</v>
      </c>
    </row>
    <row r="186" spans="7:8" x14ac:dyDescent="0.25">
      <c r="G186" s="12">
        <f>IF(H186="ano",VLOOKUP('databáze bodů'!D186,kubbATPmodel!$H$9:$HE$61,((HLOOKUP(F186,kubbATPmodel!$I$5:$HE$61,56,0))+1),0),0)</f>
        <v>0</v>
      </c>
      <c r="H186" s="15" t="str">
        <f t="shared" si="2"/>
        <v>nevyplněno</v>
      </c>
    </row>
    <row r="187" spans="7:8" x14ac:dyDescent="0.25">
      <c r="G187" s="12">
        <f>IF(H187="ano",VLOOKUP('databáze bodů'!D187,kubbATPmodel!$H$9:$HE$61,((HLOOKUP(F187,kubbATPmodel!$I$5:$HE$61,56,0))+1),0),0)</f>
        <v>0</v>
      </c>
      <c r="H187" s="15" t="str">
        <f t="shared" si="2"/>
        <v>nevyplněno</v>
      </c>
    </row>
    <row r="188" spans="7:8" x14ac:dyDescent="0.25">
      <c r="G188" s="12">
        <f>IF(H188="ano",VLOOKUP('databáze bodů'!D188,kubbATPmodel!$H$9:$HE$61,((HLOOKUP(F188,kubbATPmodel!$I$5:$HE$61,56,0))+1),0),0)</f>
        <v>0</v>
      </c>
      <c r="H188" s="15" t="str">
        <f t="shared" si="2"/>
        <v>nevyplněno</v>
      </c>
    </row>
    <row r="189" spans="7:8" x14ac:dyDescent="0.25">
      <c r="G189" s="12">
        <f>IF(H189="ano",VLOOKUP('databáze bodů'!D189,kubbATPmodel!$H$9:$HE$61,((HLOOKUP(F189,kubbATPmodel!$I$5:$HE$61,56,0))+1),0),0)</f>
        <v>0</v>
      </c>
      <c r="H189" s="15" t="str">
        <f t="shared" si="2"/>
        <v>nevyplněno</v>
      </c>
    </row>
    <row r="190" spans="7:8" x14ac:dyDescent="0.25">
      <c r="G190" s="12">
        <f>IF(H190="ano",VLOOKUP('databáze bodů'!D190,kubbATPmodel!$H$9:$HE$61,((HLOOKUP(F190,kubbATPmodel!$I$5:$HE$61,56,0))+1),0),0)</f>
        <v>0</v>
      </c>
      <c r="H190" s="15" t="str">
        <f t="shared" si="2"/>
        <v>nevyplněno</v>
      </c>
    </row>
    <row r="191" spans="7:8" x14ac:dyDescent="0.25">
      <c r="G191" s="12">
        <f>IF(H191="ano",VLOOKUP('databáze bodů'!D191,kubbATPmodel!$H$9:$HE$61,((HLOOKUP(F191,kubbATPmodel!$I$5:$HE$61,56,0))+1),0),0)</f>
        <v>0</v>
      </c>
      <c r="H191" s="15" t="str">
        <f t="shared" si="2"/>
        <v>nevyplněno</v>
      </c>
    </row>
    <row r="192" spans="7:8" x14ac:dyDescent="0.25">
      <c r="G192" s="12">
        <f>IF(H192="ano",VLOOKUP('databáze bodů'!D192,kubbATPmodel!$H$9:$HE$61,((HLOOKUP(F192,kubbATPmodel!$I$5:$HE$61,56,0))+1),0),0)</f>
        <v>0</v>
      </c>
      <c r="H192" s="15" t="str">
        <f t="shared" si="2"/>
        <v>nevyplněno</v>
      </c>
    </row>
    <row r="193" spans="7:8" x14ac:dyDescent="0.25">
      <c r="G193" s="12">
        <f>IF(H193="ano",VLOOKUP('databáze bodů'!D193,kubbATPmodel!$H$9:$HE$61,((HLOOKUP(F193,kubbATPmodel!$I$5:$HE$61,56,0))+1),0),0)</f>
        <v>0</v>
      </c>
      <c r="H193" s="15" t="str">
        <f t="shared" si="2"/>
        <v>nevyplněno</v>
      </c>
    </row>
    <row r="194" spans="7:8" x14ac:dyDescent="0.25">
      <c r="G194" s="12">
        <f>IF(H194="ano",VLOOKUP('databáze bodů'!D194,kubbATPmodel!$H$9:$HE$61,((HLOOKUP(F194,kubbATPmodel!$I$5:$HE$61,56,0))+1),0),0)</f>
        <v>0</v>
      </c>
      <c r="H194" s="15" t="str">
        <f t="shared" si="2"/>
        <v>nevyplněno</v>
      </c>
    </row>
    <row r="195" spans="7:8" x14ac:dyDescent="0.25">
      <c r="G195" s="12">
        <f>IF(H195="ano",VLOOKUP('databáze bodů'!D195,kubbATPmodel!$H$9:$HE$61,((HLOOKUP(F195,kubbATPmodel!$I$5:$HE$61,56,0))+1),0),0)</f>
        <v>0</v>
      </c>
      <c r="H195" s="15" t="str">
        <f t="shared" ref="H195:H258" si="3">IF(E195=0,"nevyplněno",IF(($K$5-E195)&lt;$K$3,"ano","ne"))</f>
        <v>nevyplněno</v>
      </c>
    </row>
    <row r="196" spans="7:8" x14ac:dyDescent="0.25">
      <c r="G196" s="12">
        <f>IF(H196="ano",VLOOKUP('databáze bodů'!D196,kubbATPmodel!$H$9:$HE$61,((HLOOKUP(F196,kubbATPmodel!$I$5:$HE$61,56,0))+1),0),0)</f>
        <v>0</v>
      </c>
      <c r="H196" s="15" t="str">
        <f t="shared" si="3"/>
        <v>nevyplněno</v>
      </c>
    </row>
    <row r="197" spans="7:8" x14ac:dyDescent="0.25">
      <c r="G197" s="12">
        <f>IF(H197="ano",VLOOKUP('databáze bodů'!D197,kubbATPmodel!$H$9:$HE$61,((HLOOKUP(F197,kubbATPmodel!$I$5:$HE$61,56,0))+1),0),0)</f>
        <v>0</v>
      </c>
      <c r="H197" s="15" t="str">
        <f t="shared" si="3"/>
        <v>nevyplněno</v>
      </c>
    </row>
    <row r="198" spans="7:8" x14ac:dyDescent="0.25">
      <c r="G198" s="12">
        <f>IF(H198="ano",VLOOKUP('databáze bodů'!D198,kubbATPmodel!$H$9:$HE$61,((HLOOKUP(F198,kubbATPmodel!$I$5:$HE$61,56,0))+1),0),0)</f>
        <v>0</v>
      </c>
      <c r="H198" s="15" t="str">
        <f t="shared" si="3"/>
        <v>nevyplněno</v>
      </c>
    </row>
    <row r="199" spans="7:8" x14ac:dyDescent="0.25">
      <c r="G199" s="12">
        <f>IF(H199="ano",VLOOKUP('databáze bodů'!D199,kubbATPmodel!$H$9:$HE$61,((HLOOKUP(F199,kubbATPmodel!$I$5:$HE$61,56,0))+1),0),0)</f>
        <v>0</v>
      </c>
      <c r="H199" s="15" t="str">
        <f t="shared" si="3"/>
        <v>nevyplněno</v>
      </c>
    </row>
    <row r="200" spans="7:8" x14ac:dyDescent="0.25">
      <c r="G200" s="12">
        <f>IF(H200="ano",VLOOKUP('databáze bodů'!D200,kubbATPmodel!$H$9:$HE$61,((HLOOKUP(F200,kubbATPmodel!$I$5:$HE$61,56,0))+1),0),0)</f>
        <v>0</v>
      </c>
      <c r="H200" s="15" t="str">
        <f t="shared" si="3"/>
        <v>nevyplněno</v>
      </c>
    </row>
    <row r="201" spans="7:8" x14ac:dyDescent="0.25">
      <c r="G201" s="12">
        <f>IF(H201="ano",VLOOKUP('databáze bodů'!D201,kubbATPmodel!$H$9:$HE$61,((HLOOKUP(F201,kubbATPmodel!$I$5:$HE$61,56,0))+1),0),0)</f>
        <v>0</v>
      </c>
      <c r="H201" s="15" t="str">
        <f t="shared" si="3"/>
        <v>nevyplněno</v>
      </c>
    </row>
    <row r="202" spans="7:8" x14ac:dyDescent="0.25">
      <c r="G202" s="12">
        <f>IF(H202="ano",VLOOKUP('databáze bodů'!D202,kubbATPmodel!$H$9:$HE$61,((HLOOKUP(F202,kubbATPmodel!$I$5:$HE$61,56,0))+1),0),0)</f>
        <v>0</v>
      </c>
      <c r="H202" s="15" t="str">
        <f t="shared" si="3"/>
        <v>nevyplněno</v>
      </c>
    </row>
    <row r="203" spans="7:8" x14ac:dyDescent="0.25">
      <c r="G203" s="12">
        <f>IF(H203="ano",VLOOKUP('databáze bodů'!D203,kubbATPmodel!$H$9:$HE$61,((HLOOKUP(F203,kubbATPmodel!$I$5:$HE$61,56,0))+1),0),0)</f>
        <v>0</v>
      </c>
      <c r="H203" s="15" t="str">
        <f t="shared" si="3"/>
        <v>nevyplněno</v>
      </c>
    </row>
    <row r="204" spans="7:8" x14ac:dyDescent="0.25">
      <c r="G204" s="12">
        <f>IF(H204="ano",VLOOKUP('databáze bodů'!D204,kubbATPmodel!$H$9:$HE$61,((HLOOKUP(F204,kubbATPmodel!$I$5:$HE$61,56,0))+1),0),0)</f>
        <v>0</v>
      </c>
      <c r="H204" s="15" t="str">
        <f t="shared" si="3"/>
        <v>nevyplněno</v>
      </c>
    </row>
    <row r="205" spans="7:8" x14ac:dyDescent="0.25">
      <c r="G205" s="12">
        <f>IF(H205="ano",VLOOKUP('databáze bodů'!D205,kubbATPmodel!$H$9:$HE$61,((HLOOKUP(F205,kubbATPmodel!$I$5:$HE$61,56,0))+1),0),0)</f>
        <v>0</v>
      </c>
      <c r="H205" s="15" t="str">
        <f t="shared" si="3"/>
        <v>nevyplněno</v>
      </c>
    </row>
    <row r="206" spans="7:8" x14ac:dyDescent="0.25">
      <c r="G206" s="12">
        <f>IF(H206="ano",VLOOKUP('databáze bodů'!D206,kubbATPmodel!$H$9:$HE$61,((HLOOKUP(F206,kubbATPmodel!$I$5:$HE$61,56,0))+1),0),0)</f>
        <v>0</v>
      </c>
      <c r="H206" s="15" t="str">
        <f t="shared" si="3"/>
        <v>nevyplněno</v>
      </c>
    </row>
    <row r="207" spans="7:8" x14ac:dyDescent="0.25">
      <c r="G207" s="12">
        <f>IF(H207="ano",VLOOKUP('databáze bodů'!D207,kubbATPmodel!$H$9:$HE$61,((HLOOKUP(F207,kubbATPmodel!$I$5:$HE$61,56,0))+1),0),0)</f>
        <v>0</v>
      </c>
      <c r="H207" s="15" t="str">
        <f t="shared" si="3"/>
        <v>nevyplněno</v>
      </c>
    </row>
    <row r="208" spans="7:8" x14ac:dyDescent="0.25">
      <c r="G208" s="12">
        <f>IF(H208="ano",VLOOKUP('databáze bodů'!D208,kubbATPmodel!$H$9:$HE$61,((HLOOKUP(F208,kubbATPmodel!$I$5:$HE$61,56,0))+1),0),0)</f>
        <v>0</v>
      </c>
      <c r="H208" s="15" t="str">
        <f t="shared" si="3"/>
        <v>nevyplněno</v>
      </c>
    </row>
    <row r="209" spans="7:8" x14ac:dyDescent="0.25">
      <c r="G209" s="12">
        <f>IF(H209="ano",VLOOKUP('databáze bodů'!D209,kubbATPmodel!$H$9:$HE$61,((HLOOKUP(F209,kubbATPmodel!$I$5:$HE$61,56,0))+1),0),0)</f>
        <v>0</v>
      </c>
      <c r="H209" s="15" t="str">
        <f t="shared" si="3"/>
        <v>nevyplněno</v>
      </c>
    </row>
    <row r="210" spans="7:8" x14ac:dyDescent="0.25">
      <c r="G210" s="12">
        <f>IF(H210="ano",VLOOKUP('databáze bodů'!D210,kubbATPmodel!$H$9:$HE$61,((HLOOKUP(F210,kubbATPmodel!$I$5:$HE$61,56,0))+1),0),0)</f>
        <v>0</v>
      </c>
      <c r="H210" s="15" t="str">
        <f t="shared" si="3"/>
        <v>nevyplněno</v>
      </c>
    </row>
    <row r="211" spans="7:8" x14ac:dyDescent="0.25">
      <c r="G211" s="12">
        <f>IF(H211="ano",VLOOKUP('databáze bodů'!D211,kubbATPmodel!$H$9:$HE$61,((HLOOKUP(F211,kubbATPmodel!$I$5:$HE$61,56,0))+1),0),0)</f>
        <v>0</v>
      </c>
      <c r="H211" s="15" t="str">
        <f t="shared" si="3"/>
        <v>nevyplněno</v>
      </c>
    </row>
    <row r="212" spans="7:8" x14ac:dyDescent="0.25">
      <c r="G212" s="12">
        <f>IF(H212="ano",VLOOKUP('databáze bodů'!D212,kubbATPmodel!$H$9:$HE$61,((HLOOKUP(F212,kubbATPmodel!$I$5:$HE$61,56,0))+1),0),0)</f>
        <v>0</v>
      </c>
      <c r="H212" s="15" t="str">
        <f t="shared" si="3"/>
        <v>nevyplněno</v>
      </c>
    </row>
    <row r="213" spans="7:8" x14ac:dyDescent="0.25">
      <c r="G213" s="12">
        <f>IF(H213="ano",VLOOKUP('databáze bodů'!D213,kubbATPmodel!$H$9:$HE$61,((HLOOKUP(F213,kubbATPmodel!$I$5:$HE$61,56,0))+1),0),0)</f>
        <v>0</v>
      </c>
      <c r="H213" s="15" t="str">
        <f t="shared" si="3"/>
        <v>nevyplněno</v>
      </c>
    </row>
    <row r="214" spans="7:8" x14ac:dyDescent="0.25">
      <c r="G214" s="12">
        <f>IF(H214="ano",VLOOKUP('databáze bodů'!D214,kubbATPmodel!$H$9:$HE$61,((HLOOKUP(F214,kubbATPmodel!$I$5:$HE$61,56,0))+1),0),0)</f>
        <v>0</v>
      </c>
      <c r="H214" s="15" t="str">
        <f t="shared" si="3"/>
        <v>nevyplněno</v>
      </c>
    </row>
    <row r="215" spans="7:8" x14ac:dyDescent="0.25">
      <c r="G215" s="12">
        <f>IF(H215="ano",VLOOKUP('databáze bodů'!D215,kubbATPmodel!$H$9:$HE$61,((HLOOKUP(F215,kubbATPmodel!$I$5:$HE$61,56,0))+1),0),0)</f>
        <v>0</v>
      </c>
      <c r="H215" s="15" t="str">
        <f t="shared" si="3"/>
        <v>nevyplněno</v>
      </c>
    </row>
    <row r="216" spans="7:8" x14ac:dyDescent="0.25">
      <c r="G216" s="12">
        <f>IF(H216="ano",VLOOKUP('databáze bodů'!D216,kubbATPmodel!$H$9:$HE$61,((HLOOKUP(F216,kubbATPmodel!$I$5:$HE$61,56,0))+1),0),0)</f>
        <v>0</v>
      </c>
      <c r="H216" s="15" t="str">
        <f t="shared" si="3"/>
        <v>nevyplněno</v>
      </c>
    </row>
    <row r="217" spans="7:8" x14ac:dyDescent="0.25">
      <c r="G217" s="12">
        <f>IF(H217="ano",VLOOKUP('databáze bodů'!D217,kubbATPmodel!$H$9:$HE$61,((HLOOKUP(F217,kubbATPmodel!$I$5:$HE$61,56,0))+1),0),0)</f>
        <v>0</v>
      </c>
      <c r="H217" s="15" t="str">
        <f t="shared" si="3"/>
        <v>nevyplněno</v>
      </c>
    </row>
    <row r="218" spans="7:8" x14ac:dyDescent="0.25">
      <c r="G218" s="12">
        <f>IF(H218="ano",VLOOKUP('databáze bodů'!D218,kubbATPmodel!$H$9:$HE$61,((HLOOKUP(F218,kubbATPmodel!$I$5:$HE$61,56,0))+1),0),0)</f>
        <v>0</v>
      </c>
      <c r="H218" s="15" t="str">
        <f t="shared" si="3"/>
        <v>nevyplněno</v>
      </c>
    </row>
    <row r="219" spans="7:8" x14ac:dyDescent="0.25">
      <c r="G219" s="12">
        <f>IF(H219="ano",VLOOKUP('databáze bodů'!D219,kubbATPmodel!$H$9:$HE$61,((HLOOKUP(F219,kubbATPmodel!$I$5:$HE$61,56,0))+1),0),0)</f>
        <v>0</v>
      </c>
      <c r="H219" s="15" t="str">
        <f t="shared" si="3"/>
        <v>nevyplněno</v>
      </c>
    </row>
    <row r="220" spans="7:8" x14ac:dyDescent="0.25">
      <c r="G220" s="12">
        <f>IF(H220="ano",VLOOKUP('databáze bodů'!D220,kubbATPmodel!$H$9:$HE$61,((HLOOKUP(F220,kubbATPmodel!$I$5:$HE$61,56,0))+1),0),0)</f>
        <v>0</v>
      </c>
      <c r="H220" s="15" t="str">
        <f t="shared" si="3"/>
        <v>nevyplněno</v>
      </c>
    </row>
    <row r="221" spans="7:8" x14ac:dyDescent="0.25">
      <c r="G221" s="12">
        <f>IF(H221="ano",VLOOKUP('databáze bodů'!D221,kubbATPmodel!$H$9:$HE$61,((HLOOKUP(F221,kubbATPmodel!$I$5:$HE$61,56,0))+1),0),0)</f>
        <v>0</v>
      </c>
      <c r="H221" s="15" t="str">
        <f t="shared" si="3"/>
        <v>nevyplněno</v>
      </c>
    </row>
    <row r="222" spans="7:8" x14ac:dyDescent="0.25">
      <c r="G222" s="12">
        <f>IF(H222="ano",VLOOKUP('databáze bodů'!D222,kubbATPmodel!$H$9:$HE$61,((HLOOKUP(F222,kubbATPmodel!$I$5:$HE$61,56,0))+1),0),0)</f>
        <v>0</v>
      </c>
      <c r="H222" s="15" t="str">
        <f t="shared" si="3"/>
        <v>nevyplněno</v>
      </c>
    </row>
    <row r="223" spans="7:8" x14ac:dyDescent="0.25">
      <c r="G223" s="12">
        <f>IF(H223="ano",VLOOKUP('databáze bodů'!D223,kubbATPmodel!$H$9:$HE$61,((HLOOKUP(F223,kubbATPmodel!$I$5:$HE$61,56,0))+1),0),0)</f>
        <v>0</v>
      </c>
      <c r="H223" s="15" t="str">
        <f t="shared" si="3"/>
        <v>nevyplněno</v>
      </c>
    </row>
    <row r="224" spans="7:8" x14ac:dyDescent="0.25">
      <c r="G224" s="12">
        <f>IF(H224="ano",VLOOKUP('databáze bodů'!D224,kubbATPmodel!$H$9:$HE$61,((HLOOKUP(F224,kubbATPmodel!$I$5:$HE$61,56,0))+1),0),0)</f>
        <v>0</v>
      </c>
      <c r="H224" s="15" t="str">
        <f t="shared" si="3"/>
        <v>nevyplněno</v>
      </c>
    </row>
    <row r="225" spans="7:8" x14ac:dyDescent="0.25">
      <c r="G225" s="12">
        <f>IF(H225="ano",VLOOKUP('databáze bodů'!D225,kubbATPmodel!$H$9:$HE$61,((HLOOKUP(F225,kubbATPmodel!$I$5:$HE$61,56,0))+1),0),0)</f>
        <v>0</v>
      </c>
      <c r="H225" s="15" t="str">
        <f t="shared" si="3"/>
        <v>nevyplněno</v>
      </c>
    </row>
    <row r="226" spans="7:8" x14ac:dyDescent="0.25">
      <c r="G226" s="12">
        <f>IF(H226="ano",VLOOKUP('databáze bodů'!D226,kubbATPmodel!$H$9:$HE$61,((HLOOKUP(F226,kubbATPmodel!$I$5:$HE$61,56,0))+1),0),0)</f>
        <v>0</v>
      </c>
      <c r="H226" s="15" t="str">
        <f t="shared" si="3"/>
        <v>nevyplněno</v>
      </c>
    </row>
    <row r="227" spans="7:8" x14ac:dyDescent="0.25">
      <c r="G227" s="12">
        <f>IF(H227="ano",VLOOKUP('databáze bodů'!D227,kubbATPmodel!$H$9:$HE$61,((HLOOKUP(F227,kubbATPmodel!$I$5:$HE$61,56,0))+1),0),0)</f>
        <v>0</v>
      </c>
      <c r="H227" s="15" t="str">
        <f t="shared" si="3"/>
        <v>nevyplněno</v>
      </c>
    </row>
    <row r="228" spans="7:8" x14ac:dyDescent="0.25">
      <c r="G228" s="12">
        <f>IF(H228="ano",VLOOKUP('databáze bodů'!D228,kubbATPmodel!$H$9:$HE$61,((HLOOKUP(F228,kubbATPmodel!$I$5:$HE$61,56,0))+1),0),0)</f>
        <v>0</v>
      </c>
      <c r="H228" s="15" t="str">
        <f t="shared" si="3"/>
        <v>nevyplněno</v>
      </c>
    </row>
    <row r="229" spans="7:8" x14ac:dyDescent="0.25">
      <c r="G229" s="12">
        <f>IF(H229="ano",VLOOKUP('databáze bodů'!D229,kubbATPmodel!$H$9:$HE$61,((HLOOKUP(F229,kubbATPmodel!$I$5:$HE$61,56,0))+1),0),0)</f>
        <v>0</v>
      </c>
      <c r="H229" s="15" t="str">
        <f t="shared" si="3"/>
        <v>nevyplněno</v>
      </c>
    </row>
    <row r="230" spans="7:8" x14ac:dyDescent="0.25">
      <c r="G230" s="12">
        <f>IF(H230="ano",VLOOKUP('databáze bodů'!D230,kubbATPmodel!$H$9:$HE$61,((HLOOKUP(F230,kubbATPmodel!$I$5:$HE$61,56,0))+1),0),0)</f>
        <v>0</v>
      </c>
      <c r="H230" s="15" t="str">
        <f t="shared" si="3"/>
        <v>nevyplněno</v>
      </c>
    </row>
    <row r="231" spans="7:8" x14ac:dyDescent="0.25">
      <c r="G231" s="12">
        <f>IF(H231="ano",VLOOKUP('databáze bodů'!D231,kubbATPmodel!$H$9:$HE$61,((HLOOKUP(F231,kubbATPmodel!$I$5:$HE$61,56,0))+1),0),0)</f>
        <v>0</v>
      </c>
      <c r="H231" s="15" t="str">
        <f t="shared" si="3"/>
        <v>nevyplněno</v>
      </c>
    </row>
    <row r="232" spans="7:8" x14ac:dyDescent="0.25">
      <c r="G232" s="12">
        <f>IF(H232="ano",VLOOKUP('databáze bodů'!D232,kubbATPmodel!$H$9:$HE$61,((HLOOKUP(F232,kubbATPmodel!$I$5:$HE$61,56,0))+1),0),0)</f>
        <v>0</v>
      </c>
      <c r="H232" s="15" t="str">
        <f t="shared" si="3"/>
        <v>nevyplněno</v>
      </c>
    </row>
    <row r="233" spans="7:8" x14ac:dyDescent="0.25">
      <c r="G233" s="12">
        <f>IF(H233="ano",VLOOKUP('databáze bodů'!D233,kubbATPmodel!$H$9:$HE$61,((HLOOKUP(F233,kubbATPmodel!$I$5:$HE$61,56,0))+1),0),0)</f>
        <v>0</v>
      </c>
      <c r="H233" s="15" t="str">
        <f t="shared" si="3"/>
        <v>nevyplněno</v>
      </c>
    </row>
    <row r="234" spans="7:8" x14ac:dyDescent="0.25">
      <c r="G234" s="12">
        <f>IF(H234="ano",VLOOKUP('databáze bodů'!D234,kubbATPmodel!$H$9:$HE$61,((HLOOKUP(F234,kubbATPmodel!$I$5:$HE$61,56,0))+1),0),0)</f>
        <v>0</v>
      </c>
      <c r="H234" s="15" t="str">
        <f t="shared" si="3"/>
        <v>nevyplněno</v>
      </c>
    </row>
    <row r="235" spans="7:8" x14ac:dyDescent="0.25">
      <c r="G235" s="12">
        <f>IF(H235="ano",VLOOKUP('databáze bodů'!D235,kubbATPmodel!$H$9:$HE$61,((HLOOKUP(F235,kubbATPmodel!$I$5:$HE$61,56,0))+1),0),0)</f>
        <v>0</v>
      </c>
      <c r="H235" s="15" t="str">
        <f t="shared" si="3"/>
        <v>nevyplněno</v>
      </c>
    </row>
    <row r="236" spans="7:8" x14ac:dyDescent="0.25">
      <c r="G236" s="12">
        <f>IF(H236="ano",VLOOKUP('databáze bodů'!D236,kubbATPmodel!$H$9:$HE$61,((HLOOKUP(F236,kubbATPmodel!$I$5:$HE$61,56,0))+1),0),0)</f>
        <v>0</v>
      </c>
      <c r="H236" s="15" t="str">
        <f t="shared" si="3"/>
        <v>nevyplněno</v>
      </c>
    </row>
    <row r="237" spans="7:8" x14ac:dyDescent="0.25">
      <c r="G237" s="12">
        <f>IF(H237="ano",VLOOKUP('databáze bodů'!D237,kubbATPmodel!$H$9:$HE$61,((HLOOKUP(F237,kubbATPmodel!$I$5:$HE$61,56,0))+1),0),0)</f>
        <v>0</v>
      </c>
      <c r="H237" s="15" t="str">
        <f t="shared" si="3"/>
        <v>nevyplněno</v>
      </c>
    </row>
    <row r="238" spans="7:8" x14ac:dyDescent="0.25">
      <c r="G238" s="12">
        <f>IF(H238="ano",VLOOKUP('databáze bodů'!D238,kubbATPmodel!$H$9:$HE$61,((HLOOKUP(F238,kubbATPmodel!$I$5:$HE$61,56,0))+1),0),0)</f>
        <v>0</v>
      </c>
      <c r="H238" s="15" t="str">
        <f t="shared" si="3"/>
        <v>nevyplněno</v>
      </c>
    </row>
    <row r="239" spans="7:8" x14ac:dyDescent="0.25">
      <c r="G239" s="12">
        <f>IF(H239="ano",VLOOKUP('databáze bodů'!D239,kubbATPmodel!$H$9:$HE$61,((HLOOKUP(F239,kubbATPmodel!$I$5:$HE$61,56,0))+1),0),0)</f>
        <v>0</v>
      </c>
      <c r="H239" s="15" t="str">
        <f t="shared" si="3"/>
        <v>nevyplněno</v>
      </c>
    </row>
    <row r="240" spans="7:8" x14ac:dyDescent="0.25">
      <c r="G240" s="12">
        <f>IF(H240="ano",VLOOKUP('databáze bodů'!D240,kubbATPmodel!$H$9:$HE$61,((HLOOKUP(F240,kubbATPmodel!$I$5:$HE$61,56,0))+1),0),0)</f>
        <v>0</v>
      </c>
      <c r="H240" s="15" t="str">
        <f t="shared" si="3"/>
        <v>nevyplněno</v>
      </c>
    </row>
    <row r="241" spans="7:8" x14ac:dyDescent="0.25">
      <c r="G241" s="12">
        <f>IF(H241="ano",VLOOKUP('databáze bodů'!D241,kubbATPmodel!$H$9:$HE$61,((HLOOKUP(F241,kubbATPmodel!$I$5:$HE$61,56,0))+1),0),0)</f>
        <v>0</v>
      </c>
      <c r="H241" s="15" t="str">
        <f t="shared" si="3"/>
        <v>nevyplněno</v>
      </c>
    </row>
    <row r="242" spans="7:8" x14ac:dyDescent="0.25">
      <c r="G242" s="12">
        <f>IF(H242="ano",VLOOKUP('databáze bodů'!D242,kubbATPmodel!$H$9:$HE$61,((HLOOKUP(F242,kubbATPmodel!$I$5:$HE$61,56,0))+1),0),0)</f>
        <v>0</v>
      </c>
      <c r="H242" s="15" t="str">
        <f t="shared" si="3"/>
        <v>nevyplněno</v>
      </c>
    </row>
    <row r="243" spans="7:8" x14ac:dyDescent="0.25">
      <c r="G243" s="12">
        <f>IF(H243="ano",VLOOKUP('databáze bodů'!D243,kubbATPmodel!$H$9:$HE$61,((HLOOKUP(F243,kubbATPmodel!$I$5:$HE$61,56,0))+1),0),0)</f>
        <v>0</v>
      </c>
      <c r="H243" s="15" t="str">
        <f t="shared" si="3"/>
        <v>nevyplněno</v>
      </c>
    </row>
    <row r="244" spans="7:8" x14ac:dyDescent="0.25">
      <c r="G244" s="12">
        <f>IF(H244="ano",VLOOKUP('databáze bodů'!D244,kubbATPmodel!$H$9:$HE$61,((HLOOKUP(F244,kubbATPmodel!$I$5:$HE$61,56,0))+1),0),0)</f>
        <v>0</v>
      </c>
      <c r="H244" s="15" t="str">
        <f t="shared" si="3"/>
        <v>nevyplněno</v>
      </c>
    </row>
    <row r="245" spans="7:8" x14ac:dyDescent="0.25">
      <c r="G245" s="12">
        <f>IF(H245="ano",VLOOKUP('databáze bodů'!D245,kubbATPmodel!$H$9:$HE$61,((HLOOKUP(F245,kubbATPmodel!$I$5:$HE$61,56,0))+1),0),0)</f>
        <v>0</v>
      </c>
      <c r="H245" s="15" t="str">
        <f t="shared" si="3"/>
        <v>nevyplněno</v>
      </c>
    </row>
    <row r="246" spans="7:8" x14ac:dyDescent="0.25">
      <c r="G246" s="12">
        <f>IF(H246="ano",VLOOKUP('databáze bodů'!D246,kubbATPmodel!$H$9:$HE$61,((HLOOKUP(F246,kubbATPmodel!$I$5:$HE$61,56,0))+1),0),0)</f>
        <v>0</v>
      </c>
      <c r="H246" s="15" t="str">
        <f t="shared" si="3"/>
        <v>nevyplněno</v>
      </c>
    </row>
    <row r="247" spans="7:8" x14ac:dyDescent="0.25">
      <c r="G247" s="12">
        <f>IF(H247="ano",VLOOKUP('databáze bodů'!D247,kubbATPmodel!$H$9:$HE$61,((HLOOKUP(F247,kubbATPmodel!$I$5:$HE$61,56,0))+1),0),0)</f>
        <v>0</v>
      </c>
      <c r="H247" s="15" t="str">
        <f t="shared" si="3"/>
        <v>nevyplněno</v>
      </c>
    </row>
    <row r="248" spans="7:8" x14ac:dyDescent="0.25">
      <c r="G248" s="12">
        <f>IF(H248="ano",VLOOKUP('databáze bodů'!D248,kubbATPmodel!$H$9:$HE$61,((HLOOKUP(F248,kubbATPmodel!$I$5:$HE$61,56,0))+1),0),0)</f>
        <v>0</v>
      </c>
      <c r="H248" s="15" t="str">
        <f t="shared" si="3"/>
        <v>nevyplněno</v>
      </c>
    </row>
    <row r="249" spans="7:8" x14ac:dyDescent="0.25">
      <c r="G249" s="12">
        <f>IF(H249="ano",VLOOKUP('databáze bodů'!D249,kubbATPmodel!$H$9:$HE$61,((HLOOKUP(F249,kubbATPmodel!$I$5:$HE$61,56,0))+1),0),0)</f>
        <v>0</v>
      </c>
      <c r="H249" s="15" t="str">
        <f t="shared" si="3"/>
        <v>nevyplněno</v>
      </c>
    </row>
    <row r="250" spans="7:8" x14ac:dyDescent="0.25">
      <c r="G250" s="12">
        <f>IF(H250="ano",VLOOKUP('databáze bodů'!D250,kubbATPmodel!$H$9:$HE$61,((HLOOKUP(F250,kubbATPmodel!$I$5:$HE$61,56,0))+1),0),0)</f>
        <v>0</v>
      </c>
      <c r="H250" s="15" t="str">
        <f t="shared" si="3"/>
        <v>nevyplněno</v>
      </c>
    </row>
    <row r="251" spans="7:8" x14ac:dyDescent="0.25">
      <c r="G251" s="12">
        <f>IF(H251="ano",VLOOKUP('databáze bodů'!D251,kubbATPmodel!$H$9:$HE$61,((HLOOKUP(F251,kubbATPmodel!$I$5:$HE$61,56,0))+1),0),0)</f>
        <v>0</v>
      </c>
      <c r="H251" s="15" t="str">
        <f t="shared" si="3"/>
        <v>nevyplněno</v>
      </c>
    </row>
    <row r="252" spans="7:8" x14ac:dyDescent="0.25">
      <c r="G252" s="12">
        <f>IF(H252="ano",VLOOKUP('databáze bodů'!D252,kubbATPmodel!$H$9:$HE$61,((HLOOKUP(F252,kubbATPmodel!$I$5:$HE$61,56,0))+1),0),0)</f>
        <v>0</v>
      </c>
      <c r="H252" s="15" t="str">
        <f t="shared" si="3"/>
        <v>nevyplněno</v>
      </c>
    </row>
    <row r="253" spans="7:8" x14ac:dyDescent="0.25">
      <c r="G253" s="12">
        <f>IF(H253="ano",VLOOKUP('databáze bodů'!D253,kubbATPmodel!$H$9:$HE$61,((HLOOKUP(F253,kubbATPmodel!$I$5:$HE$61,56,0))+1),0),0)</f>
        <v>0</v>
      </c>
      <c r="H253" s="15" t="str">
        <f t="shared" si="3"/>
        <v>nevyplněno</v>
      </c>
    </row>
    <row r="254" spans="7:8" x14ac:dyDescent="0.25">
      <c r="G254" s="12">
        <f>IF(H254="ano",VLOOKUP('databáze bodů'!D254,kubbATPmodel!$H$9:$HE$61,((HLOOKUP(F254,kubbATPmodel!$I$5:$HE$61,56,0))+1),0),0)</f>
        <v>0</v>
      </c>
      <c r="H254" s="15" t="str">
        <f t="shared" si="3"/>
        <v>nevyplněno</v>
      </c>
    </row>
    <row r="255" spans="7:8" x14ac:dyDescent="0.25">
      <c r="G255" s="12">
        <f>IF(H255="ano",VLOOKUP('databáze bodů'!D255,kubbATPmodel!$H$9:$HE$61,((HLOOKUP(F255,kubbATPmodel!$I$5:$HE$61,56,0))+1),0),0)</f>
        <v>0</v>
      </c>
      <c r="H255" s="15" t="str">
        <f t="shared" si="3"/>
        <v>nevyplněno</v>
      </c>
    </row>
    <row r="256" spans="7:8" x14ac:dyDescent="0.25">
      <c r="G256" s="12">
        <f>IF(H256="ano",VLOOKUP('databáze bodů'!D256,kubbATPmodel!$H$9:$HE$61,((HLOOKUP(F256,kubbATPmodel!$I$5:$HE$61,56,0))+1),0),0)</f>
        <v>0</v>
      </c>
      <c r="H256" s="15" t="str">
        <f t="shared" si="3"/>
        <v>nevyplněno</v>
      </c>
    </row>
    <row r="257" spans="7:8" x14ac:dyDescent="0.25">
      <c r="G257" s="12">
        <f>IF(H257="ano",VLOOKUP('databáze bodů'!D257,kubbATPmodel!$H$9:$HE$61,((HLOOKUP(F257,kubbATPmodel!$I$5:$HE$61,56,0))+1),0),0)</f>
        <v>0</v>
      </c>
      <c r="H257" s="15" t="str">
        <f t="shared" si="3"/>
        <v>nevyplněno</v>
      </c>
    </row>
    <row r="258" spans="7:8" x14ac:dyDescent="0.25">
      <c r="G258" s="12">
        <f>IF(H258="ano",VLOOKUP('databáze bodů'!D258,kubbATPmodel!$H$9:$HE$61,((HLOOKUP(F258,kubbATPmodel!$I$5:$HE$61,56,0))+1),0),0)</f>
        <v>0</v>
      </c>
      <c r="H258" s="15" t="str">
        <f t="shared" si="3"/>
        <v>nevyplněno</v>
      </c>
    </row>
    <row r="259" spans="7:8" x14ac:dyDescent="0.25">
      <c r="G259" s="12">
        <f>IF(H259="ano",VLOOKUP('databáze bodů'!D259,kubbATPmodel!$H$9:$HE$61,((HLOOKUP(F259,kubbATPmodel!$I$5:$HE$61,56,0))+1),0),0)</f>
        <v>0</v>
      </c>
      <c r="H259" s="15" t="str">
        <f t="shared" ref="H259:H322" si="4">IF(E259=0,"nevyplněno",IF(($K$5-E259)&lt;$K$3,"ano","ne"))</f>
        <v>nevyplněno</v>
      </c>
    </row>
    <row r="260" spans="7:8" x14ac:dyDescent="0.25">
      <c r="G260" s="12">
        <f>IF(H260="ano",VLOOKUP('databáze bodů'!D260,kubbATPmodel!$H$9:$HE$61,((HLOOKUP(F260,kubbATPmodel!$I$5:$HE$61,56,0))+1),0),0)</f>
        <v>0</v>
      </c>
      <c r="H260" s="15" t="str">
        <f t="shared" si="4"/>
        <v>nevyplněno</v>
      </c>
    </row>
    <row r="261" spans="7:8" x14ac:dyDescent="0.25">
      <c r="G261" s="12">
        <f>IF(H261="ano",VLOOKUP('databáze bodů'!D261,kubbATPmodel!$H$9:$HE$61,((HLOOKUP(F261,kubbATPmodel!$I$5:$HE$61,56,0))+1),0),0)</f>
        <v>0</v>
      </c>
      <c r="H261" s="15" t="str">
        <f t="shared" si="4"/>
        <v>nevyplněno</v>
      </c>
    </row>
    <row r="262" spans="7:8" x14ac:dyDescent="0.25">
      <c r="G262" s="12">
        <f>IF(H262="ano",VLOOKUP('databáze bodů'!D262,kubbATPmodel!$H$9:$HE$61,((HLOOKUP(F262,kubbATPmodel!$I$5:$HE$61,56,0))+1),0),0)</f>
        <v>0</v>
      </c>
      <c r="H262" s="15" t="str">
        <f t="shared" si="4"/>
        <v>nevyplněno</v>
      </c>
    </row>
    <row r="263" spans="7:8" x14ac:dyDescent="0.25">
      <c r="G263" s="12">
        <f>IF(H263="ano",VLOOKUP('databáze bodů'!D263,kubbATPmodel!$H$9:$HE$61,((HLOOKUP(F263,kubbATPmodel!$I$5:$HE$61,56,0))+1),0),0)</f>
        <v>0</v>
      </c>
      <c r="H263" s="15" t="str">
        <f t="shared" si="4"/>
        <v>nevyplněno</v>
      </c>
    </row>
    <row r="264" spans="7:8" x14ac:dyDescent="0.25">
      <c r="G264" s="12">
        <f>IF(H264="ano",VLOOKUP('databáze bodů'!D264,kubbATPmodel!$H$9:$HE$61,((HLOOKUP(F264,kubbATPmodel!$I$5:$HE$61,56,0))+1),0),0)</f>
        <v>0</v>
      </c>
      <c r="H264" s="15" t="str">
        <f t="shared" si="4"/>
        <v>nevyplněno</v>
      </c>
    </row>
    <row r="265" spans="7:8" x14ac:dyDescent="0.25">
      <c r="G265" s="12">
        <f>IF(H265="ano",VLOOKUP('databáze bodů'!D265,kubbATPmodel!$H$9:$HE$61,((HLOOKUP(F265,kubbATPmodel!$I$5:$HE$61,56,0))+1),0),0)</f>
        <v>0</v>
      </c>
      <c r="H265" s="15" t="str">
        <f t="shared" si="4"/>
        <v>nevyplněno</v>
      </c>
    </row>
    <row r="266" spans="7:8" x14ac:dyDescent="0.25">
      <c r="G266" s="12">
        <f>IF(H266="ano",VLOOKUP('databáze bodů'!D266,kubbATPmodel!$H$9:$HE$61,((HLOOKUP(F266,kubbATPmodel!$I$5:$HE$61,56,0))+1),0),0)</f>
        <v>0</v>
      </c>
      <c r="H266" s="15" t="str">
        <f t="shared" si="4"/>
        <v>nevyplněno</v>
      </c>
    </row>
    <row r="267" spans="7:8" x14ac:dyDescent="0.25">
      <c r="G267" s="12">
        <f>IF(H267="ano",VLOOKUP('databáze bodů'!D267,kubbATPmodel!$H$9:$HE$61,((HLOOKUP(F267,kubbATPmodel!$I$5:$HE$61,56,0))+1),0),0)</f>
        <v>0</v>
      </c>
      <c r="H267" s="15" t="str">
        <f t="shared" si="4"/>
        <v>nevyplněno</v>
      </c>
    </row>
    <row r="268" spans="7:8" x14ac:dyDescent="0.25">
      <c r="G268" s="12">
        <f>IF(H268="ano",VLOOKUP('databáze bodů'!D268,kubbATPmodel!$H$9:$HE$61,((HLOOKUP(F268,kubbATPmodel!$I$5:$HE$61,56,0))+1),0),0)</f>
        <v>0</v>
      </c>
      <c r="H268" s="15" t="str">
        <f t="shared" si="4"/>
        <v>nevyplněno</v>
      </c>
    </row>
    <row r="269" spans="7:8" x14ac:dyDescent="0.25">
      <c r="G269" s="12">
        <f>IF(H269="ano",VLOOKUP('databáze bodů'!D269,kubbATPmodel!$H$9:$HE$61,((HLOOKUP(F269,kubbATPmodel!$I$5:$HE$61,56,0))+1),0),0)</f>
        <v>0</v>
      </c>
      <c r="H269" s="15" t="str">
        <f t="shared" si="4"/>
        <v>nevyplněno</v>
      </c>
    </row>
    <row r="270" spans="7:8" x14ac:dyDescent="0.25">
      <c r="G270" s="12">
        <f>IF(H270="ano",VLOOKUP('databáze bodů'!D270,kubbATPmodel!$H$9:$HE$61,((HLOOKUP(F270,kubbATPmodel!$I$5:$HE$61,56,0))+1),0),0)</f>
        <v>0</v>
      </c>
      <c r="H270" s="15" t="str">
        <f t="shared" si="4"/>
        <v>nevyplněno</v>
      </c>
    </row>
    <row r="271" spans="7:8" x14ac:dyDescent="0.25">
      <c r="G271" s="12">
        <f>IF(H271="ano",VLOOKUP('databáze bodů'!D271,kubbATPmodel!$H$9:$HE$61,((HLOOKUP(F271,kubbATPmodel!$I$5:$HE$61,56,0))+1),0),0)</f>
        <v>0</v>
      </c>
      <c r="H271" s="15" t="str">
        <f t="shared" si="4"/>
        <v>nevyplněno</v>
      </c>
    </row>
    <row r="272" spans="7:8" x14ac:dyDescent="0.25">
      <c r="G272" s="12">
        <f>IF(H272="ano",VLOOKUP('databáze bodů'!D272,kubbATPmodel!$H$9:$HE$61,((HLOOKUP(F272,kubbATPmodel!$I$5:$HE$61,56,0))+1),0),0)</f>
        <v>0</v>
      </c>
      <c r="H272" s="15" t="str">
        <f t="shared" si="4"/>
        <v>nevyplněno</v>
      </c>
    </row>
    <row r="273" spans="7:8" x14ac:dyDescent="0.25">
      <c r="G273" s="12">
        <f>IF(H273="ano",VLOOKUP('databáze bodů'!D273,kubbATPmodel!$H$9:$HE$61,((HLOOKUP(F273,kubbATPmodel!$I$5:$HE$61,56,0))+1),0),0)</f>
        <v>0</v>
      </c>
      <c r="H273" s="15" t="str">
        <f t="shared" si="4"/>
        <v>nevyplněno</v>
      </c>
    </row>
    <row r="274" spans="7:8" x14ac:dyDescent="0.25">
      <c r="G274" s="12">
        <f>IF(H274="ano",VLOOKUP('databáze bodů'!D274,kubbATPmodel!$H$9:$HE$61,((HLOOKUP(F274,kubbATPmodel!$I$5:$HE$61,56,0))+1),0),0)</f>
        <v>0</v>
      </c>
      <c r="H274" s="15" t="str">
        <f t="shared" si="4"/>
        <v>nevyplněno</v>
      </c>
    </row>
    <row r="275" spans="7:8" x14ac:dyDescent="0.25">
      <c r="G275" s="12">
        <f>IF(H275="ano",VLOOKUP('databáze bodů'!D275,kubbATPmodel!$H$9:$HE$61,((HLOOKUP(F275,kubbATPmodel!$I$5:$HE$61,56,0))+1),0),0)</f>
        <v>0</v>
      </c>
      <c r="H275" s="15" t="str">
        <f t="shared" si="4"/>
        <v>nevyplněno</v>
      </c>
    </row>
    <row r="276" spans="7:8" x14ac:dyDescent="0.25">
      <c r="G276" s="12">
        <f>IF(H276="ano",VLOOKUP('databáze bodů'!D276,kubbATPmodel!$H$9:$HE$61,((HLOOKUP(F276,kubbATPmodel!$I$5:$HE$61,56,0))+1),0),0)</f>
        <v>0</v>
      </c>
      <c r="H276" s="15" t="str">
        <f t="shared" si="4"/>
        <v>nevyplněno</v>
      </c>
    </row>
    <row r="277" spans="7:8" x14ac:dyDescent="0.25">
      <c r="G277" s="12">
        <f>IF(H277="ano",VLOOKUP('databáze bodů'!D277,kubbATPmodel!$H$9:$HE$61,((HLOOKUP(F277,kubbATPmodel!$I$5:$HE$61,56,0))+1),0),0)</f>
        <v>0</v>
      </c>
      <c r="H277" s="15" t="str">
        <f t="shared" si="4"/>
        <v>nevyplněno</v>
      </c>
    </row>
    <row r="278" spans="7:8" x14ac:dyDescent="0.25">
      <c r="G278" s="12">
        <f>IF(H278="ano",VLOOKUP('databáze bodů'!D278,kubbATPmodel!$H$9:$HE$61,((HLOOKUP(F278,kubbATPmodel!$I$5:$HE$61,56,0))+1),0),0)</f>
        <v>0</v>
      </c>
      <c r="H278" s="15" t="str">
        <f t="shared" si="4"/>
        <v>nevyplněno</v>
      </c>
    </row>
    <row r="279" spans="7:8" x14ac:dyDescent="0.25">
      <c r="G279" s="12">
        <f>IF(H279="ano",VLOOKUP('databáze bodů'!D279,kubbATPmodel!$H$9:$HE$61,((HLOOKUP(F279,kubbATPmodel!$I$5:$HE$61,56,0))+1),0),0)</f>
        <v>0</v>
      </c>
      <c r="H279" s="15" t="str">
        <f t="shared" si="4"/>
        <v>nevyplněno</v>
      </c>
    </row>
    <row r="280" spans="7:8" x14ac:dyDescent="0.25">
      <c r="G280" s="12">
        <f>IF(H280="ano",VLOOKUP('databáze bodů'!D280,kubbATPmodel!$H$9:$HE$61,((HLOOKUP(F280,kubbATPmodel!$I$5:$HE$61,56,0))+1),0),0)</f>
        <v>0</v>
      </c>
      <c r="H280" s="15" t="str">
        <f t="shared" si="4"/>
        <v>nevyplněno</v>
      </c>
    </row>
    <row r="281" spans="7:8" x14ac:dyDescent="0.25">
      <c r="G281" s="12">
        <f>IF(H281="ano",VLOOKUP('databáze bodů'!D281,kubbATPmodel!$H$9:$HE$61,((HLOOKUP(F281,kubbATPmodel!$I$5:$HE$61,56,0))+1),0),0)</f>
        <v>0</v>
      </c>
      <c r="H281" s="15" t="str">
        <f t="shared" si="4"/>
        <v>nevyplněno</v>
      </c>
    </row>
    <row r="282" spans="7:8" x14ac:dyDescent="0.25">
      <c r="G282" s="12">
        <f>IF(H282="ano",VLOOKUP('databáze bodů'!D282,kubbATPmodel!$H$9:$HE$61,((HLOOKUP(F282,kubbATPmodel!$I$5:$HE$61,56,0))+1),0),0)</f>
        <v>0</v>
      </c>
      <c r="H282" s="15" t="str">
        <f t="shared" si="4"/>
        <v>nevyplněno</v>
      </c>
    </row>
    <row r="283" spans="7:8" x14ac:dyDescent="0.25">
      <c r="G283" s="12">
        <f>IF(H283="ano",VLOOKUP('databáze bodů'!D283,kubbATPmodel!$H$9:$HE$61,((HLOOKUP(F283,kubbATPmodel!$I$5:$HE$61,56,0))+1),0),0)</f>
        <v>0</v>
      </c>
      <c r="H283" s="15" t="str">
        <f t="shared" si="4"/>
        <v>nevyplněno</v>
      </c>
    </row>
    <row r="284" spans="7:8" x14ac:dyDescent="0.25">
      <c r="G284" s="12">
        <f>IF(H284="ano",VLOOKUP('databáze bodů'!D284,kubbATPmodel!$H$9:$HE$61,((HLOOKUP(F284,kubbATPmodel!$I$5:$HE$61,56,0))+1),0),0)</f>
        <v>0</v>
      </c>
      <c r="H284" s="15" t="str">
        <f t="shared" si="4"/>
        <v>nevyplněno</v>
      </c>
    </row>
    <row r="285" spans="7:8" x14ac:dyDescent="0.25">
      <c r="G285" s="12">
        <f>IF(H285="ano",VLOOKUP('databáze bodů'!D285,kubbATPmodel!$H$9:$HE$61,((HLOOKUP(F285,kubbATPmodel!$I$5:$HE$61,56,0))+1),0),0)</f>
        <v>0</v>
      </c>
      <c r="H285" s="15" t="str">
        <f t="shared" si="4"/>
        <v>nevyplněno</v>
      </c>
    </row>
    <row r="286" spans="7:8" x14ac:dyDescent="0.25">
      <c r="G286" s="12">
        <f>IF(H286="ano",VLOOKUP('databáze bodů'!D286,kubbATPmodel!$H$9:$HE$61,((HLOOKUP(F286,kubbATPmodel!$I$5:$HE$61,56,0))+1),0),0)</f>
        <v>0</v>
      </c>
      <c r="H286" s="15" t="str">
        <f t="shared" si="4"/>
        <v>nevyplněno</v>
      </c>
    </row>
    <row r="287" spans="7:8" x14ac:dyDescent="0.25">
      <c r="G287" s="12">
        <f>IF(H287="ano",VLOOKUP('databáze bodů'!D287,kubbATPmodel!$H$9:$HE$61,((HLOOKUP(F287,kubbATPmodel!$I$5:$HE$61,56,0))+1),0),0)</f>
        <v>0</v>
      </c>
      <c r="H287" s="15" t="str">
        <f t="shared" si="4"/>
        <v>nevyplněno</v>
      </c>
    </row>
    <row r="288" spans="7:8" x14ac:dyDescent="0.25">
      <c r="G288" s="12">
        <f>IF(H288="ano",VLOOKUP('databáze bodů'!D288,kubbATPmodel!$H$9:$HE$61,((HLOOKUP(F288,kubbATPmodel!$I$5:$HE$61,56,0))+1),0),0)</f>
        <v>0</v>
      </c>
      <c r="H288" s="15" t="str">
        <f t="shared" si="4"/>
        <v>nevyplněno</v>
      </c>
    </row>
    <row r="289" spans="7:8" x14ac:dyDescent="0.25">
      <c r="G289" s="12">
        <f>IF(H289="ano",VLOOKUP('databáze bodů'!D289,kubbATPmodel!$H$9:$HE$61,((HLOOKUP(F289,kubbATPmodel!$I$5:$HE$61,56,0))+1),0),0)</f>
        <v>0</v>
      </c>
      <c r="H289" s="15" t="str">
        <f t="shared" si="4"/>
        <v>nevyplněno</v>
      </c>
    </row>
    <row r="290" spans="7:8" x14ac:dyDescent="0.25">
      <c r="G290" s="12">
        <f>IF(H290="ano",VLOOKUP('databáze bodů'!D290,kubbATPmodel!$H$9:$HE$61,((HLOOKUP(F290,kubbATPmodel!$I$5:$HE$61,56,0))+1),0),0)</f>
        <v>0</v>
      </c>
      <c r="H290" s="15" t="str">
        <f t="shared" si="4"/>
        <v>nevyplněno</v>
      </c>
    </row>
    <row r="291" spans="7:8" x14ac:dyDescent="0.25">
      <c r="G291" s="12">
        <f>IF(H291="ano",VLOOKUP('databáze bodů'!D291,kubbATPmodel!$H$9:$HE$61,((HLOOKUP(F291,kubbATPmodel!$I$5:$HE$61,56,0))+1),0),0)</f>
        <v>0</v>
      </c>
      <c r="H291" s="15" t="str">
        <f t="shared" si="4"/>
        <v>nevyplněno</v>
      </c>
    </row>
    <row r="292" spans="7:8" x14ac:dyDescent="0.25">
      <c r="G292" s="12">
        <f>IF(H292="ano",VLOOKUP('databáze bodů'!D292,kubbATPmodel!$H$9:$HE$61,((HLOOKUP(F292,kubbATPmodel!$I$5:$HE$61,56,0))+1),0),0)</f>
        <v>0</v>
      </c>
      <c r="H292" s="15" t="str">
        <f t="shared" si="4"/>
        <v>nevyplněno</v>
      </c>
    </row>
    <row r="293" spans="7:8" x14ac:dyDescent="0.25">
      <c r="G293" s="12">
        <f>IF(H293="ano",VLOOKUP('databáze bodů'!D293,kubbATPmodel!$H$9:$HE$61,((HLOOKUP(F293,kubbATPmodel!$I$5:$HE$61,56,0))+1),0),0)</f>
        <v>0</v>
      </c>
      <c r="H293" s="15" t="str">
        <f t="shared" si="4"/>
        <v>nevyplněno</v>
      </c>
    </row>
    <row r="294" spans="7:8" x14ac:dyDescent="0.25">
      <c r="G294" s="12">
        <f>IF(H294="ano",VLOOKUP('databáze bodů'!D294,kubbATPmodel!$H$9:$HE$61,((HLOOKUP(F294,kubbATPmodel!$I$5:$HE$61,56,0))+1),0),0)</f>
        <v>0</v>
      </c>
      <c r="H294" s="15" t="str">
        <f t="shared" si="4"/>
        <v>nevyplněno</v>
      </c>
    </row>
    <row r="295" spans="7:8" x14ac:dyDescent="0.25">
      <c r="G295" s="12">
        <f>IF(H295="ano",VLOOKUP('databáze bodů'!D295,kubbATPmodel!$H$9:$HE$61,((HLOOKUP(F295,kubbATPmodel!$I$5:$HE$61,56,0))+1),0),0)</f>
        <v>0</v>
      </c>
      <c r="H295" s="15" t="str">
        <f t="shared" si="4"/>
        <v>nevyplněno</v>
      </c>
    </row>
    <row r="296" spans="7:8" x14ac:dyDescent="0.25">
      <c r="G296" s="12">
        <f>IF(H296="ano",VLOOKUP('databáze bodů'!D296,kubbATPmodel!$H$9:$HE$61,((HLOOKUP(F296,kubbATPmodel!$I$5:$HE$61,56,0))+1),0),0)</f>
        <v>0</v>
      </c>
      <c r="H296" s="15" t="str">
        <f t="shared" si="4"/>
        <v>nevyplněno</v>
      </c>
    </row>
    <row r="297" spans="7:8" x14ac:dyDescent="0.25">
      <c r="G297" s="12">
        <f>IF(H297="ano",VLOOKUP('databáze bodů'!D297,kubbATPmodel!$H$9:$HE$61,((HLOOKUP(F297,kubbATPmodel!$I$5:$HE$61,56,0))+1),0),0)</f>
        <v>0</v>
      </c>
      <c r="H297" s="15" t="str">
        <f t="shared" si="4"/>
        <v>nevyplněno</v>
      </c>
    </row>
    <row r="298" spans="7:8" x14ac:dyDescent="0.25">
      <c r="G298" s="12">
        <f>IF(H298="ano",VLOOKUP('databáze bodů'!D298,kubbATPmodel!$H$9:$HE$61,((HLOOKUP(F298,kubbATPmodel!$I$5:$HE$61,56,0))+1),0),0)</f>
        <v>0</v>
      </c>
      <c r="H298" s="15" t="str">
        <f t="shared" si="4"/>
        <v>nevyplněno</v>
      </c>
    </row>
    <row r="299" spans="7:8" x14ac:dyDescent="0.25">
      <c r="G299" s="12">
        <f>IF(H299="ano",VLOOKUP('databáze bodů'!D299,kubbATPmodel!$H$9:$HE$61,((HLOOKUP(F299,kubbATPmodel!$I$5:$HE$61,56,0))+1),0),0)</f>
        <v>0</v>
      </c>
      <c r="H299" s="15" t="str">
        <f t="shared" si="4"/>
        <v>nevyplněno</v>
      </c>
    </row>
    <row r="300" spans="7:8" x14ac:dyDescent="0.25">
      <c r="G300" s="12">
        <f>IF(H300="ano",VLOOKUP('databáze bodů'!D300,kubbATPmodel!$H$9:$HE$61,((HLOOKUP(F300,kubbATPmodel!$I$5:$HE$61,56,0))+1),0),0)</f>
        <v>0</v>
      </c>
      <c r="H300" s="15" t="str">
        <f t="shared" si="4"/>
        <v>nevyplněno</v>
      </c>
    </row>
    <row r="301" spans="7:8" x14ac:dyDescent="0.25">
      <c r="G301" s="12">
        <f>IF(H301="ano",VLOOKUP('databáze bodů'!D301,kubbATPmodel!$H$9:$HE$61,((HLOOKUP(F301,kubbATPmodel!$I$5:$HE$61,56,0))+1),0),0)</f>
        <v>0</v>
      </c>
      <c r="H301" s="15" t="str">
        <f t="shared" si="4"/>
        <v>nevyplněno</v>
      </c>
    </row>
    <row r="302" spans="7:8" x14ac:dyDescent="0.25">
      <c r="G302" s="12">
        <f>IF(H302="ano",VLOOKUP('databáze bodů'!D302,kubbATPmodel!$H$9:$HE$61,((HLOOKUP(F302,kubbATPmodel!$I$5:$HE$61,56,0))+1),0),0)</f>
        <v>0</v>
      </c>
      <c r="H302" s="15" t="str">
        <f t="shared" si="4"/>
        <v>nevyplněno</v>
      </c>
    </row>
    <row r="303" spans="7:8" x14ac:dyDescent="0.25">
      <c r="G303" s="12">
        <f>IF(H303="ano",VLOOKUP('databáze bodů'!D303,kubbATPmodel!$H$9:$HE$61,((HLOOKUP(F303,kubbATPmodel!$I$5:$HE$61,56,0))+1),0),0)</f>
        <v>0</v>
      </c>
      <c r="H303" s="15" t="str">
        <f t="shared" si="4"/>
        <v>nevyplněno</v>
      </c>
    </row>
    <row r="304" spans="7:8" x14ac:dyDescent="0.25">
      <c r="G304" s="12">
        <f>IF(H304="ano",VLOOKUP('databáze bodů'!D304,kubbATPmodel!$H$9:$HE$61,((HLOOKUP(F304,kubbATPmodel!$I$5:$HE$61,56,0))+1),0),0)</f>
        <v>0</v>
      </c>
      <c r="H304" s="15" t="str">
        <f t="shared" si="4"/>
        <v>nevyplněno</v>
      </c>
    </row>
    <row r="305" spans="7:8" x14ac:dyDescent="0.25">
      <c r="G305" s="12">
        <f>IF(H305="ano",VLOOKUP('databáze bodů'!D305,kubbATPmodel!$H$9:$HE$61,((HLOOKUP(F305,kubbATPmodel!$I$5:$HE$61,56,0))+1),0),0)</f>
        <v>0</v>
      </c>
      <c r="H305" s="15" t="str">
        <f t="shared" si="4"/>
        <v>nevyplněno</v>
      </c>
    </row>
    <row r="306" spans="7:8" x14ac:dyDescent="0.25">
      <c r="G306" s="12">
        <f>IF(H306="ano",VLOOKUP('databáze bodů'!D306,kubbATPmodel!$H$9:$HE$61,((HLOOKUP(F306,kubbATPmodel!$I$5:$HE$61,56,0))+1),0),0)</f>
        <v>0</v>
      </c>
      <c r="H306" s="15" t="str">
        <f t="shared" si="4"/>
        <v>nevyplněno</v>
      </c>
    </row>
    <row r="307" spans="7:8" x14ac:dyDescent="0.25">
      <c r="G307" s="12">
        <f>IF(H307="ano",VLOOKUP('databáze bodů'!D307,kubbATPmodel!$H$9:$HE$61,((HLOOKUP(F307,kubbATPmodel!$I$5:$HE$61,56,0))+1),0),0)</f>
        <v>0</v>
      </c>
      <c r="H307" s="15" t="str">
        <f t="shared" si="4"/>
        <v>nevyplněno</v>
      </c>
    </row>
    <row r="308" spans="7:8" x14ac:dyDescent="0.25">
      <c r="G308" s="12">
        <f>IF(H308="ano",VLOOKUP('databáze bodů'!D308,kubbATPmodel!$H$9:$HE$61,((HLOOKUP(F308,kubbATPmodel!$I$5:$HE$61,56,0))+1),0),0)</f>
        <v>0</v>
      </c>
      <c r="H308" s="15" t="str">
        <f t="shared" si="4"/>
        <v>nevyplněno</v>
      </c>
    </row>
    <row r="309" spans="7:8" x14ac:dyDescent="0.25">
      <c r="G309" s="12">
        <f>IF(H309="ano",VLOOKUP('databáze bodů'!D309,kubbATPmodel!$H$9:$HE$61,((HLOOKUP(F309,kubbATPmodel!$I$5:$HE$61,56,0))+1),0),0)</f>
        <v>0</v>
      </c>
      <c r="H309" s="15" t="str">
        <f t="shared" si="4"/>
        <v>nevyplněno</v>
      </c>
    </row>
    <row r="310" spans="7:8" x14ac:dyDescent="0.25">
      <c r="G310" s="12">
        <f>IF(H310="ano",VLOOKUP('databáze bodů'!D310,kubbATPmodel!$H$9:$HE$61,((HLOOKUP(F310,kubbATPmodel!$I$5:$HE$61,56,0))+1),0),0)</f>
        <v>0</v>
      </c>
      <c r="H310" s="15" t="str">
        <f t="shared" si="4"/>
        <v>nevyplněno</v>
      </c>
    </row>
    <row r="311" spans="7:8" x14ac:dyDescent="0.25">
      <c r="G311" s="12">
        <f>IF(H311="ano",VLOOKUP('databáze bodů'!D311,kubbATPmodel!$H$9:$HE$61,((HLOOKUP(F311,kubbATPmodel!$I$5:$HE$61,56,0))+1),0),0)</f>
        <v>0</v>
      </c>
      <c r="H311" s="15" t="str">
        <f t="shared" si="4"/>
        <v>nevyplněno</v>
      </c>
    </row>
    <row r="312" spans="7:8" x14ac:dyDescent="0.25">
      <c r="G312" s="12">
        <f>IF(H312="ano",VLOOKUP('databáze bodů'!D312,kubbATPmodel!$H$9:$HE$61,((HLOOKUP(F312,kubbATPmodel!$I$5:$HE$61,56,0))+1),0),0)</f>
        <v>0</v>
      </c>
      <c r="H312" s="15" t="str">
        <f t="shared" si="4"/>
        <v>nevyplněno</v>
      </c>
    </row>
    <row r="313" spans="7:8" x14ac:dyDescent="0.25">
      <c r="G313" s="12">
        <f>IF(H313="ano",VLOOKUP('databáze bodů'!D313,kubbATPmodel!$H$9:$HE$61,((HLOOKUP(F313,kubbATPmodel!$I$5:$HE$61,56,0))+1),0),0)</f>
        <v>0</v>
      </c>
      <c r="H313" s="15" t="str">
        <f t="shared" si="4"/>
        <v>nevyplněno</v>
      </c>
    </row>
    <row r="314" spans="7:8" x14ac:dyDescent="0.25">
      <c r="G314" s="12">
        <f>IF(H314="ano",VLOOKUP('databáze bodů'!D314,kubbATPmodel!$H$9:$HE$61,((HLOOKUP(F314,kubbATPmodel!$I$5:$HE$61,56,0))+1),0),0)</f>
        <v>0</v>
      </c>
      <c r="H314" s="15" t="str">
        <f t="shared" si="4"/>
        <v>nevyplněno</v>
      </c>
    </row>
    <row r="315" spans="7:8" x14ac:dyDescent="0.25">
      <c r="G315" s="12">
        <f>IF(H315="ano",VLOOKUP('databáze bodů'!D315,kubbATPmodel!$H$9:$HE$61,((HLOOKUP(F315,kubbATPmodel!$I$5:$HE$61,56,0))+1),0),0)</f>
        <v>0</v>
      </c>
      <c r="H315" s="15" t="str">
        <f t="shared" si="4"/>
        <v>nevyplněno</v>
      </c>
    </row>
    <row r="316" spans="7:8" x14ac:dyDescent="0.25">
      <c r="G316" s="12">
        <f>IF(H316="ano",VLOOKUP('databáze bodů'!D316,kubbATPmodel!$H$9:$HE$61,((HLOOKUP(F316,kubbATPmodel!$I$5:$HE$61,56,0))+1),0),0)</f>
        <v>0</v>
      </c>
      <c r="H316" s="15" t="str">
        <f t="shared" si="4"/>
        <v>nevyplněno</v>
      </c>
    </row>
    <row r="317" spans="7:8" x14ac:dyDescent="0.25">
      <c r="G317" s="12">
        <f>IF(H317="ano",VLOOKUP('databáze bodů'!D317,kubbATPmodel!$H$9:$HE$61,((HLOOKUP(F317,kubbATPmodel!$I$5:$HE$61,56,0))+1),0),0)</f>
        <v>0</v>
      </c>
      <c r="H317" s="15" t="str">
        <f t="shared" si="4"/>
        <v>nevyplněno</v>
      </c>
    </row>
    <row r="318" spans="7:8" x14ac:dyDescent="0.25">
      <c r="G318" s="12">
        <f>IF(H318="ano",VLOOKUP('databáze bodů'!D318,kubbATPmodel!$H$9:$HE$61,((HLOOKUP(F318,kubbATPmodel!$I$5:$HE$61,56,0))+1),0),0)</f>
        <v>0</v>
      </c>
      <c r="H318" s="15" t="str">
        <f t="shared" si="4"/>
        <v>nevyplněno</v>
      </c>
    </row>
    <row r="319" spans="7:8" x14ac:dyDescent="0.25">
      <c r="G319" s="12">
        <f>IF(H319="ano",VLOOKUP('databáze bodů'!D319,kubbATPmodel!$H$9:$HE$61,((HLOOKUP(F319,kubbATPmodel!$I$5:$HE$61,56,0))+1),0),0)</f>
        <v>0</v>
      </c>
      <c r="H319" s="15" t="str">
        <f t="shared" si="4"/>
        <v>nevyplněno</v>
      </c>
    </row>
    <row r="320" spans="7:8" x14ac:dyDescent="0.25">
      <c r="G320" s="12">
        <f>IF(H320="ano",VLOOKUP('databáze bodů'!D320,kubbATPmodel!$H$9:$HE$61,((HLOOKUP(F320,kubbATPmodel!$I$5:$HE$61,56,0))+1),0),0)</f>
        <v>0</v>
      </c>
      <c r="H320" s="15" t="str">
        <f t="shared" si="4"/>
        <v>nevyplněno</v>
      </c>
    </row>
    <row r="321" spans="7:8" x14ac:dyDescent="0.25">
      <c r="G321" s="12">
        <f>IF(H321="ano",VLOOKUP('databáze bodů'!D321,kubbATPmodel!$H$9:$HE$61,((HLOOKUP(F321,kubbATPmodel!$I$5:$HE$61,56,0))+1),0),0)</f>
        <v>0</v>
      </c>
      <c r="H321" s="15" t="str">
        <f t="shared" si="4"/>
        <v>nevyplněno</v>
      </c>
    </row>
    <row r="322" spans="7:8" x14ac:dyDescent="0.25">
      <c r="G322" s="12">
        <f>IF(H322="ano",VLOOKUP('databáze bodů'!D322,kubbATPmodel!$H$9:$HE$61,((HLOOKUP(F322,kubbATPmodel!$I$5:$HE$61,56,0))+1),0),0)</f>
        <v>0</v>
      </c>
      <c r="H322" s="15" t="str">
        <f t="shared" si="4"/>
        <v>nevyplněno</v>
      </c>
    </row>
    <row r="323" spans="7:8" x14ac:dyDescent="0.25">
      <c r="G323" s="12">
        <f>IF(H323="ano",VLOOKUP('databáze bodů'!D323,kubbATPmodel!$H$9:$HE$61,((HLOOKUP(F323,kubbATPmodel!$I$5:$HE$61,56,0))+1),0),0)</f>
        <v>0</v>
      </c>
      <c r="H323" s="15" t="str">
        <f t="shared" ref="H323:H386" si="5">IF(E323=0,"nevyplněno",IF(($K$5-E323)&lt;$K$3,"ano","ne"))</f>
        <v>nevyplněno</v>
      </c>
    </row>
    <row r="324" spans="7:8" x14ac:dyDescent="0.25">
      <c r="G324" s="12">
        <f>IF(H324="ano",VLOOKUP('databáze bodů'!D324,kubbATPmodel!$H$9:$HE$61,((HLOOKUP(F324,kubbATPmodel!$I$5:$HE$61,56,0))+1),0),0)</f>
        <v>0</v>
      </c>
      <c r="H324" s="15" t="str">
        <f t="shared" si="5"/>
        <v>nevyplněno</v>
      </c>
    </row>
    <row r="325" spans="7:8" x14ac:dyDescent="0.25">
      <c r="G325" s="12">
        <f>IF(H325="ano",VLOOKUP('databáze bodů'!D325,kubbATPmodel!$H$9:$HE$61,((HLOOKUP(F325,kubbATPmodel!$I$5:$HE$61,56,0))+1),0),0)</f>
        <v>0</v>
      </c>
      <c r="H325" s="15" t="str">
        <f t="shared" si="5"/>
        <v>nevyplněno</v>
      </c>
    </row>
    <row r="326" spans="7:8" x14ac:dyDescent="0.25">
      <c r="G326" s="12">
        <f>IF(H326="ano",VLOOKUP('databáze bodů'!D326,kubbATPmodel!$H$9:$HE$61,((HLOOKUP(F326,kubbATPmodel!$I$5:$HE$61,56,0))+1),0),0)</f>
        <v>0</v>
      </c>
      <c r="H326" s="15" t="str">
        <f t="shared" si="5"/>
        <v>nevyplněno</v>
      </c>
    </row>
    <row r="327" spans="7:8" x14ac:dyDescent="0.25">
      <c r="G327" s="12">
        <f>IF(H327="ano",VLOOKUP('databáze bodů'!D327,kubbATPmodel!$H$9:$HE$61,((HLOOKUP(F327,kubbATPmodel!$I$5:$HE$61,56,0))+1),0),0)</f>
        <v>0</v>
      </c>
      <c r="H327" s="15" t="str">
        <f t="shared" si="5"/>
        <v>nevyplněno</v>
      </c>
    </row>
    <row r="328" spans="7:8" x14ac:dyDescent="0.25">
      <c r="G328" s="12">
        <f>IF(H328="ano",VLOOKUP('databáze bodů'!D328,kubbATPmodel!$H$9:$HE$61,((HLOOKUP(F328,kubbATPmodel!$I$5:$HE$61,56,0))+1),0),0)</f>
        <v>0</v>
      </c>
      <c r="H328" s="15" t="str">
        <f t="shared" si="5"/>
        <v>nevyplněno</v>
      </c>
    </row>
    <row r="329" spans="7:8" x14ac:dyDescent="0.25">
      <c r="G329" s="12">
        <f>IF(H329="ano",VLOOKUP('databáze bodů'!D329,kubbATPmodel!$H$9:$HE$61,((HLOOKUP(F329,kubbATPmodel!$I$5:$HE$61,56,0))+1),0),0)</f>
        <v>0</v>
      </c>
      <c r="H329" s="15" t="str">
        <f t="shared" si="5"/>
        <v>nevyplněno</v>
      </c>
    </row>
    <row r="330" spans="7:8" x14ac:dyDescent="0.25">
      <c r="G330" s="12">
        <f>IF(H330="ano",VLOOKUP('databáze bodů'!D330,kubbATPmodel!$H$9:$HE$61,((HLOOKUP(F330,kubbATPmodel!$I$5:$HE$61,56,0))+1),0),0)</f>
        <v>0</v>
      </c>
      <c r="H330" s="15" t="str">
        <f t="shared" si="5"/>
        <v>nevyplněno</v>
      </c>
    </row>
    <row r="331" spans="7:8" x14ac:dyDescent="0.25">
      <c r="G331" s="12">
        <f>IF(H331="ano",VLOOKUP('databáze bodů'!D331,kubbATPmodel!$H$9:$HE$61,((HLOOKUP(F331,kubbATPmodel!$I$5:$HE$61,56,0))+1),0),0)</f>
        <v>0</v>
      </c>
      <c r="H331" s="15" t="str">
        <f t="shared" si="5"/>
        <v>nevyplněno</v>
      </c>
    </row>
    <row r="332" spans="7:8" x14ac:dyDescent="0.25">
      <c r="G332" s="12">
        <f>IF(H332="ano",VLOOKUP('databáze bodů'!D332,kubbATPmodel!$H$9:$HE$61,((HLOOKUP(F332,kubbATPmodel!$I$5:$HE$61,56,0))+1),0),0)</f>
        <v>0</v>
      </c>
      <c r="H332" s="15" t="str">
        <f t="shared" si="5"/>
        <v>nevyplněno</v>
      </c>
    </row>
    <row r="333" spans="7:8" x14ac:dyDescent="0.25">
      <c r="G333" s="12">
        <f>IF(H333="ano",VLOOKUP('databáze bodů'!D333,kubbATPmodel!$H$9:$HE$61,((HLOOKUP(F333,kubbATPmodel!$I$5:$HE$61,56,0))+1),0),0)</f>
        <v>0</v>
      </c>
      <c r="H333" s="15" t="str">
        <f t="shared" si="5"/>
        <v>nevyplněno</v>
      </c>
    </row>
    <row r="334" spans="7:8" x14ac:dyDescent="0.25">
      <c r="G334" s="12">
        <f>IF(H334="ano",VLOOKUP('databáze bodů'!D334,kubbATPmodel!$H$9:$HE$61,((HLOOKUP(F334,kubbATPmodel!$I$5:$HE$61,56,0))+1),0),0)</f>
        <v>0</v>
      </c>
      <c r="H334" s="15" t="str">
        <f t="shared" si="5"/>
        <v>nevyplněno</v>
      </c>
    </row>
    <row r="335" spans="7:8" x14ac:dyDescent="0.25">
      <c r="G335" s="12">
        <f>IF(H335="ano",VLOOKUP('databáze bodů'!D335,kubbATPmodel!$H$9:$HE$61,((HLOOKUP(F335,kubbATPmodel!$I$5:$HE$61,56,0))+1),0),0)</f>
        <v>0</v>
      </c>
      <c r="H335" s="15" t="str">
        <f t="shared" si="5"/>
        <v>nevyplněno</v>
      </c>
    </row>
    <row r="336" spans="7:8" x14ac:dyDescent="0.25">
      <c r="G336" s="12">
        <f>IF(H336="ano",VLOOKUP('databáze bodů'!D336,kubbATPmodel!$H$9:$HE$61,((HLOOKUP(F336,kubbATPmodel!$I$5:$HE$61,56,0))+1),0),0)</f>
        <v>0</v>
      </c>
      <c r="H336" s="15" t="str">
        <f t="shared" si="5"/>
        <v>nevyplněno</v>
      </c>
    </row>
    <row r="337" spans="7:8" x14ac:dyDescent="0.25">
      <c r="G337" s="12">
        <f>IF(H337="ano",VLOOKUP('databáze bodů'!D337,kubbATPmodel!$H$9:$HE$61,((HLOOKUP(F337,kubbATPmodel!$I$5:$HE$61,56,0))+1),0),0)</f>
        <v>0</v>
      </c>
      <c r="H337" s="15" t="str">
        <f t="shared" si="5"/>
        <v>nevyplněno</v>
      </c>
    </row>
    <row r="338" spans="7:8" x14ac:dyDescent="0.25">
      <c r="G338" s="12">
        <f>IF(H338="ano",VLOOKUP('databáze bodů'!D338,kubbATPmodel!$H$9:$HE$61,((HLOOKUP(F338,kubbATPmodel!$I$5:$HE$61,56,0))+1),0),0)</f>
        <v>0</v>
      </c>
      <c r="H338" s="15" t="str">
        <f t="shared" si="5"/>
        <v>nevyplněno</v>
      </c>
    </row>
    <row r="339" spans="7:8" x14ac:dyDescent="0.25">
      <c r="G339" s="12">
        <f>IF(H339="ano",VLOOKUP('databáze bodů'!D339,kubbATPmodel!$H$9:$HE$61,((HLOOKUP(F339,kubbATPmodel!$I$5:$HE$61,56,0))+1),0),0)</f>
        <v>0</v>
      </c>
      <c r="H339" s="15" t="str">
        <f t="shared" si="5"/>
        <v>nevyplněno</v>
      </c>
    </row>
    <row r="340" spans="7:8" x14ac:dyDescent="0.25">
      <c r="G340" s="12">
        <f>IF(H340="ano",VLOOKUP('databáze bodů'!D340,kubbATPmodel!$H$9:$HE$61,((HLOOKUP(F340,kubbATPmodel!$I$5:$HE$61,56,0))+1),0),0)</f>
        <v>0</v>
      </c>
      <c r="H340" s="15" t="str">
        <f t="shared" si="5"/>
        <v>nevyplněno</v>
      </c>
    </row>
    <row r="341" spans="7:8" x14ac:dyDescent="0.25">
      <c r="G341" s="12">
        <f>IF(H341="ano",VLOOKUP('databáze bodů'!D341,kubbATPmodel!$H$9:$HE$61,((HLOOKUP(F341,kubbATPmodel!$I$5:$HE$61,56,0))+1),0),0)</f>
        <v>0</v>
      </c>
      <c r="H341" s="15" t="str">
        <f t="shared" si="5"/>
        <v>nevyplněno</v>
      </c>
    </row>
    <row r="342" spans="7:8" x14ac:dyDescent="0.25">
      <c r="G342" s="12">
        <f>IF(H342="ano",VLOOKUP('databáze bodů'!D342,kubbATPmodel!$H$9:$HE$61,((HLOOKUP(F342,kubbATPmodel!$I$5:$HE$61,56,0))+1),0),0)</f>
        <v>0</v>
      </c>
      <c r="H342" s="15" t="str">
        <f t="shared" si="5"/>
        <v>nevyplněno</v>
      </c>
    </row>
    <row r="343" spans="7:8" x14ac:dyDescent="0.25">
      <c r="G343" s="12">
        <f>IF(H343="ano",VLOOKUP('databáze bodů'!D343,kubbATPmodel!$H$9:$HE$61,((HLOOKUP(F343,kubbATPmodel!$I$5:$HE$61,56,0))+1),0),0)</f>
        <v>0</v>
      </c>
      <c r="H343" s="15" t="str">
        <f t="shared" si="5"/>
        <v>nevyplněno</v>
      </c>
    </row>
    <row r="344" spans="7:8" x14ac:dyDescent="0.25">
      <c r="G344" s="12">
        <f>IF(H344="ano",VLOOKUP('databáze bodů'!D344,kubbATPmodel!$H$9:$HE$61,((HLOOKUP(F344,kubbATPmodel!$I$5:$HE$61,56,0))+1),0),0)</f>
        <v>0</v>
      </c>
      <c r="H344" s="15" t="str">
        <f t="shared" si="5"/>
        <v>nevyplněno</v>
      </c>
    </row>
    <row r="345" spans="7:8" x14ac:dyDescent="0.25">
      <c r="G345" s="12">
        <f>IF(H345="ano",VLOOKUP('databáze bodů'!D345,kubbATPmodel!$H$9:$HE$61,((HLOOKUP(F345,kubbATPmodel!$I$5:$HE$61,56,0))+1),0),0)</f>
        <v>0</v>
      </c>
      <c r="H345" s="15" t="str">
        <f t="shared" si="5"/>
        <v>nevyplněno</v>
      </c>
    </row>
    <row r="346" spans="7:8" x14ac:dyDescent="0.25">
      <c r="G346" s="12">
        <f>IF(H346="ano",VLOOKUP('databáze bodů'!D346,kubbATPmodel!$H$9:$HE$61,((HLOOKUP(F346,kubbATPmodel!$I$5:$HE$61,56,0))+1),0),0)</f>
        <v>0</v>
      </c>
      <c r="H346" s="15" t="str">
        <f t="shared" si="5"/>
        <v>nevyplněno</v>
      </c>
    </row>
    <row r="347" spans="7:8" x14ac:dyDescent="0.25">
      <c r="G347" s="12">
        <f>IF(H347="ano",VLOOKUP('databáze bodů'!D347,kubbATPmodel!$H$9:$HE$61,((HLOOKUP(F347,kubbATPmodel!$I$5:$HE$61,56,0))+1),0),0)</f>
        <v>0</v>
      </c>
      <c r="H347" s="15" t="str">
        <f t="shared" si="5"/>
        <v>nevyplněno</v>
      </c>
    </row>
    <row r="348" spans="7:8" x14ac:dyDescent="0.25">
      <c r="G348" s="12">
        <f>IF(H348="ano",VLOOKUP('databáze bodů'!D348,kubbATPmodel!$H$9:$HE$61,((HLOOKUP(F348,kubbATPmodel!$I$5:$HE$61,56,0))+1),0),0)</f>
        <v>0</v>
      </c>
      <c r="H348" s="15" t="str">
        <f t="shared" si="5"/>
        <v>nevyplněno</v>
      </c>
    </row>
    <row r="349" spans="7:8" x14ac:dyDescent="0.25">
      <c r="G349" s="12">
        <f>IF(H349="ano",VLOOKUP('databáze bodů'!D349,kubbATPmodel!$H$9:$HE$61,((HLOOKUP(F349,kubbATPmodel!$I$5:$HE$61,56,0))+1),0),0)</f>
        <v>0</v>
      </c>
      <c r="H349" s="15" t="str">
        <f t="shared" si="5"/>
        <v>nevyplněno</v>
      </c>
    </row>
    <row r="350" spans="7:8" x14ac:dyDescent="0.25">
      <c r="G350" s="12">
        <f>IF(H350="ano",VLOOKUP('databáze bodů'!D350,kubbATPmodel!$H$9:$HE$61,((HLOOKUP(F350,kubbATPmodel!$I$5:$HE$61,56,0))+1),0),0)</f>
        <v>0</v>
      </c>
      <c r="H350" s="15" t="str">
        <f t="shared" si="5"/>
        <v>nevyplněno</v>
      </c>
    </row>
    <row r="351" spans="7:8" x14ac:dyDescent="0.25">
      <c r="G351" s="12">
        <f>IF(H351="ano",VLOOKUP('databáze bodů'!D351,kubbATPmodel!$H$9:$HE$61,((HLOOKUP(F351,kubbATPmodel!$I$5:$HE$61,56,0))+1),0),0)</f>
        <v>0</v>
      </c>
      <c r="H351" s="15" t="str">
        <f t="shared" si="5"/>
        <v>nevyplněno</v>
      </c>
    </row>
    <row r="352" spans="7:8" x14ac:dyDescent="0.25">
      <c r="G352" s="12">
        <f>IF(H352="ano",VLOOKUP('databáze bodů'!D352,kubbATPmodel!$H$9:$HE$61,((HLOOKUP(F352,kubbATPmodel!$I$5:$HE$61,56,0))+1),0),0)</f>
        <v>0</v>
      </c>
      <c r="H352" s="15" t="str">
        <f t="shared" si="5"/>
        <v>nevyplněno</v>
      </c>
    </row>
    <row r="353" spans="7:8" x14ac:dyDescent="0.25">
      <c r="G353" s="12">
        <f>IF(H353="ano",VLOOKUP('databáze bodů'!D353,kubbATPmodel!$H$9:$HE$61,((HLOOKUP(F353,kubbATPmodel!$I$5:$HE$61,56,0))+1),0),0)</f>
        <v>0</v>
      </c>
      <c r="H353" s="15" t="str">
        <f t="shared" si="5"/>
        <v>nevyplněno</v>
      </c>
    </row>
    <row r="354" spans="7:8" x14ac:dyDescent="0.25">
      <c r="G354" s="12">
        <f>IF(H354="ano",VLOOKUP('databáze bodů'!D354,kubbATPmodel!$H$9:$HE$61,((HLOOKUP(F354,kubbATPmodel!$I$5:$HE$61,56,0))+1),0),0)</f>
        <v>0</v>
      </c>
      <c r="H354" s="15" t="str">
        <f t="shared" si="5"/>
        <v>nevyplněno</v>
      </c>
    </row>
    <row r="355" spans="7:8" x14ac:dyDescent="0.25">
      <c r="G355" s="12">
        <f>IF(H355="ano",VLOOKUP('databáze bodů'!D355,kubbATPmodel!$H$9:$HE$61,((HLOOKUP(F355,kubbATPmodel!$I$5:$HE$61,56,0))+1),0),0)</f>
        <v>0</v>
      </c>
      <c r="H355" s="15" t="str">
        <f t="shared" si="5"/>
        <v>nevyplněno</v>
      </c>
    </row>
    <row r="356" spans="7:8" x14ac:dyDescent="0.25">
      <c r="G356" s="12">
        <f>IF(H356="ano",VLOOKUP('databáze bodů'!D356,kubbATPmodel!$H$9:$HE$61,((HLOOKUP(F356,kubbATPmodel!$I$5:$HE$61,56,0))+1),0),0)</f>
        <v>0</v>
      </c>
      <c r="H356" s="15" t="str">
        <f t="shared" si="5"/>
        <v>nevyplněno</v>
      </c>
    </row>
    <row r="357" spans="7:8" x14ac:dyDescent="0.25">
      <c r="G357" s="12">
        <f>IF(H357="ano",VLOOKUP('databáze bodů'!D357,kubbATPmodel!$H$9:$HE$61,((HLOOKUP(F357,kubbATPmodel!$I$5:$HE$61,56,0))+1),0),0)</f>
        <v>0</v>
      </c>
      <c r="H357" s="15" t="str">
        <f t="shared" si="5"/>
        <v>nevyplněno</v>
      </c>
    </row>
    <row r="358" spans="7:8" x14ac:dyDescent="0.25">
      <c r="G358" s="12">
        <f>IF(H358="ano",VLOOKUP('databáze bodů'!D358,kubbATPmodel!$H$9:$HE$61,((HLOOKUP(F358,kubbATPmodel!$I$5:$HE$61,56,0))+1),0),0)</f>
        <v>0</v>
      </c>
      <c r="H358" s="15" t="str">
        <f t="shared" si="5"/>
        <v>nevyplněno</v>
      </c>
    </row>
    <row r="359" spans="7:8" x14ac:dyDescent="0.25">
      <c r="G359" s="12">
        <f>IF(H359="ano",VLOOKUP('databáze bodů'!D359,kubbATPmodel!$H$9:$HE$61,((HLOOKUP(F359,kubbATPmodel!$I$5:$HE$61,56,0))+1),0),0)</f>
        <v>0</v>
      </c>
      <c r="H359" s="15" t="str">
        <f t="shared" si="5"/>
        <v>nevyplněno</v>
      </c>
    </row>
    <row r="360" spans="7:8" x14ac:dyDescent="0.25">
      <c r="G360" s="12">
        <f>IF(H360="ano",VLOOKUP('databáze bodů'!D360,kubbATPmodel!$H$9:$HE$61,((HLOOKUP(F360,kubbATPmodel!$I$5:$HE$61,56,0))+1),0),0)</f>
        <v>0</v>
      </c>
      <c r="H360" s="15" t="str">
        <f t="shared" si="5"/>
        <v>nevyplněno</v>
      </c>
    </row>
    <row r="361" spans="7:8" x14ac:dyDescent="0.25">
      <c r="G361" s="12">
        <f>IF(H361="ano",VLOOKUP('databáze bodů'!D361,kubbATPmodel!$H$9:$HE$61,((HLOOKUP(F361,kubbATPmodel!$I$5:$HE$61,56,0))+1),0),0)</f>
        <v>0</v>
      </c>
      <c r="H361" s="15" t="str">
        <f t="shared" si="5"/>
        <v>nevyplněno</v>
      </c>
    </row>
    <row r="362" spans="7:8" x14ac:dyDescent="0.25">
      <c r="G362" s="12">
        <f>IF(H362="ano",VLOOKUP('databáze bodů'!D362,kubbATPmodel!$H$9:$HE$61,((HLOOKUP(F362,kubbATPmodel!$I$5:$HE$61,56,0))+1),0),0)</f>
        <v>0</v>
      </c>
      <c r="H362" s="15" t="str">
        <f t="shared" si="5"/>
        <v>nevyplněno</v>
      </c>
    </row>
    <row r="363" spans="7:8" x14ac:dyDescent="0.25">
      <c r="G363" s="12">
        <f>IF(H363="ano",VLOOKUP('databáze bodů'!D363,kubbATPmodel!$H$9:$HE$61,((HLOOKUP(F363,kubbATPmodel!$I$5:$HE$61,56,0))+1),0),0)</f>
        <v>0</v>
      </c>
      <c r="H363" s="15" t="str">
        <f t="shared" si="5"/>
        <v>nevyplněno</v>
      </c>
    </row>
    <row r="364" spans="7:8" x14ac:dyDescent="0.25">
      <c r="G364" s="12">
        <f>IF(H364="ano",VLOOKUP('databáze bodů'!D364,kubbATPmodel!$H$9:$HE$61,((HLOOKUP(F364,kubbATPmodel!$I$5:$HE$61,56,0))+1),0),0)</f>
        <v>0</v>
      </c>
      <c r="H364" s="15" t="str">
        <f t="shared" si="5"/>
        <v>nevyplněno</v>
      </c>
    </row>
    <row r="365" spans="7:8" x14ac:dyDescent="0.25">
      <c r="G365" s="12">
        <f>IF(H365="ano",VLOOKUP('databáze bodů'!D365,kubbATPmodel!$H$9:$HE$61,((HLOOKUP(F365,kubbATPmodel!$I$5:$HE$61,56,0))+1),0),0)</f>
        <v>0</v>
      </c>
      <c r="H365" s="15" t="str">
        <f t="shared" si="5"/>
        <v>nevyplněno</v>
      </c>
    </row>
    <row r="366" spans="7:8" x14ac:dyDescent="0.25">
      <c r="G366" s="12">
        <f>IF(H366="ano",VLOOKUP('databáze bodů'!D366,kubbATPmodel!$H$9:$HE$61,((HLOOKUP(F366,kubbATPmodel!$I$5:$HE$61,56,0))+1),0),0)</f>
        <v>0</v>
      </c>
      <c r="H366" s="15" t="str">
        <f t="shared" si="5"/>
        <v>nevyplněno</v>
      </c>
    </row>
    <row r="367" spans="7:8" x14ac:dyDescent="0.25">
      <c r="G367" s="12">
        <f>IF(H367="ano",VLOOKUP('databáze bodů'!D367,kubbATPmodel!$H$9:$HE$61,((HLOOKUP(F367,kubbATPmodel!$I$5:$HE$61,56,0))+1),0),0)</f>
        <v>0</v>
      </c>
      <c r="H367" s="15" t="str">
        <f t="shared" si="5"/>
        <v>nevyplněno</v>
      </c>
    </row>
    <row r="368" spans="7:8" x14ac:dyDescent="0.25">
      <c r="G368" s="12">
        <f>IF(H368="ano",VLOOKUP('databáze bodů'!D368,kubbATPmodel!$H$9:$HE$61,((HLOOKUP(F368,kubbATPmodel!$I$5:$HE$61,56,0))+1),0),0)</f>
        <v>0</v>
      </c>
      <c r="H368" s="15" t="str">
        <f t="shared" si="5"/>
        <v>nevyplněno</v>
      </c>
    </row>
    <row r="369" spans="7:8" x14ac:dyDescent="0.25">
      <c r="G369" s="12">
        <f>IF(H369="ano",VLOOKUP('databáze bodů'!D369,kubbATPmodel!$H$9:$HE$61,((HLOOKUP(F369,kubbATPmodel!$I$5:$HE$61,56,0))+1),0),0)</f>
        <v>0</v>
      </c>
      <c r="H369" s="15" t="str">
        <f t="shared" si="5"/>
        <v>nevyplněno</v>
      </c>
    </row>
    <row r="370" spans="7:8" x14ac:dyDescent="0.25">
      <c r="G370" s="12">
        <f>IF(H370="ano",VLOOKUP('databáze bodů'!D370,kubbATPmodel!$H$9:$HE$61,((HLOOKUP(F370,kubbATPmodel!$I$5:$HE$61,56,0))+1),0),0)</f>
        <v>0</v>
      </c>
      <c r="H370" s="15" t="str">
        <f t="shared" si="5"/>
        <v>nevyplněno</v>
      </c>
    </row>
    <row r="371" spans="7:8" x14ac:dyDescent="0.25">
      <c r="G371" s="12">
        <f>IF(H371="ano",VLOOKUP('databáze bodů'!D371,kubbATPmodel!$H$9:$HE$61,((HLOOKUP(F371,kubbATPmodel!$I$5:$HE$61,56,0))+1),0),0)</f>
        <v>0</v>
      </c>
      <c r="H371" s="15" t="str">
        <f t="shared" si="5"/>
        <v>nevyplněno</v>
      </c>
    </row>
    <row r="372" spans="7:8" x14ac:dyDescent="0.25">
      <c r="G372" s="12">
        <f>IF(H372="ano",VLOOKUP('databáze bodů'!D372,kubbATPmodel!$H$9:$HE$61,((HLOOKUP(F372,kubbATPmodel!$I$5:$HE$61,56,0))+1),0),0)</f>
        <v>0</v>
      </c>
      <c r="H372" s="15" t="str">
        <f t="shared" si="5"/>
        <v>nevyplněno</v>
      </c>
    </row>
    <row r="373" spans="7:8" x14ac:dyDescent="0.25">
      <c r="G373" s="12">
        <f>IF(H373="ano",VLOOKUP('databáze bodů'!D373,kubbATPmodel!$H$9:$HE$61,((HLOOKUP(F373,kubbATPmodel!$I$5:$HE$61,56,0))+1),0),0)</f>
        <v>0</v>
      </c>
      <c r="H373" s="15" t="str">
        <f t="shared" si="5"/>
        <v>nevyplněno</v>
      </c>
    </row>
    <row r="374" spans="7:8" x14ac:dyDescent="0.25">
      <c r="G374" s="12">
        <f>IF(H374="ano",VLOOKUP('databáze bodů'!D374,kubbATPmodel!$H$9:$HE$61,((HLOOKUP(F374,kubbATPmodel!$I$5:$HE$61,56,0))+1),0),0)</f>
        <v>0</v>
      </c>
      <c r="H374" s="15" t="str">
        <f t="shared" si="5"/>
        <v>nevyplněno</v>
      </c>
    </row>
    <row r="375" spans="7:8" x14ac:dyDescent="0.25">
      <c r="G375" s="12">
        <f>IF(H375="ano",VLOOKUP('databáze bodů'!D375,kubbATPmodel!$H$9:$HE$61,((HLOOKUP(F375,kubbATPmodel!$I$5:$HE$61,56,0))+1),0),0)</f>
        <v>0</v>
      </c>
      <c r="H375" s="15" t="str">
        <f t="shared" si="5"/>
        <v>nevyplněno</v>
      </c>
    </row>
    <row r="376" spans="7:8" x14ac:dyDescent="0.25">
      <c r="G376" s="12">
        <f>IF(H376="ano",VLOOKUP('databáze bodů'!D376,kubbATPmodel!$H$9:$HE$61,((HLOOKUP(F376,kubbATPmodel!$I$5:$HE$61,56,0))+1),0),0)</f>
        <v>0</v>
      </c>
      <c r="H376" s="15" t="str">
        <f t="shared" si="5"/>
        <v>nevyplněno</v>
      </c>
    </row>
    <row r="377" spans="7:8" x14ac:dyDescent="0.25">
      <c r="G377" s="12">
        <f>IF(H377="ano",VLOOKUP('databáze bodů'!D377,kubbATPmodel!$H$9:$HE$61,((HLOOKUP(F377,kubbATPmodel!$I$5:$HE$61,56,0))+1),0),0)</f>
        <v>0</v>
      </c>
      <c r="H377" s="15" t="str">
        <f t="shared" si="5"/>
        <v>nevyplněno</v>
      </c>
    </row>
    <row r="378" spans="7:8" x14ac:dyDescent="0.25">
      <c r="G378" s="12">
        <f>IF(H378="ano",VLOOKUP('databáze bodů'!D378,kubbATPmodel!$H$9:$HE$61,((HLOOKUP(F378,kubbATPmodel!$I$5:$HE$61,56,0))+1),0),0)</f>
        <v>0</v>
      </c>
      <c r="H378" s="15" t="str">
        <f t="shared" si="5"/>
        <v>nevyplněno</v>
      </c>
    </row>
    <row r="379" spans="7:8" x14ac:dyDescent="0.25">
      <c r="G379" s="12">
        <f>IF(H379="ano",VLOOKUP('databáze bodů'!D379,kubbATPmodel!$H$9:$HE$61,((HLOOKUP(F379,kubbATPmodel!$I$5:$HE$61,56,0))+1),0),0)</f>
        <v>0</v>
      </c>
      <c r="H379" s="15" t="str">
        <f t="shared" si="5"/>
        <v>nevyplněno</v>
      </c>
    </row>
    <row r="380" spans="7:8" x14ac:dyDescent="0.25">
      <c r="G380" s="12">
        <f>IF(H380="ano",VLOOKUP('databáze bodů'!D380,kubbATPmodel!$H$9:$HE$61,((HLOOKUP(F380,kubbATPmodel!$I$5:$HE$61,56,0))+1),0),0)</f>
        <v>0</v>
      </c>
      <c r="H380" s="15" t="str">
        <f t="shared" si="5"/>
        <v>nevyplněno</v>
      </c>
    </row>
    <row r="381" spans="7:8" x14ac:dyDescent="0.25">
      <c r="G381" s="12">
        <f>IF(H381="ano",VLOOKUP('databáze bodů'!D381,kubbATPmodel!$H$9:$HE$61,((HLOOKUP(F381,kubbATPmodel!$I$5:$HE$61,56,0))+1),0),0)</f>
        <v>0</v>
      </c>
      <c r="H381" s="15" t="str">
        <f t="shared" si="5"/>
        <v>nevyplněno</v>
      </c>
    </row>
    <row r="382" spans="7:8" x14ac:dyDescent="0.25">
      <c r="G382" s="12">
        <f>IF(H382="ano",VLOOKUP('databáze bodů'!D382,kubbATPmodel!$H$9:$HE$61,((HLOOKUP(F382,kubbATPmodel!$I$5:$HE$61,56,0))+1),0),0)</f>
        <v>0</v>
      </c>
      <c r="H382" s="15" t="str">
        <f t="shared" si="5"/>
        <v>nevyplněno</v>
      </c>
    </row>
    <row r="383" spans="7:8" x14ac:dyDescent="0.25">
      <c r="G383" s="12">
        <f>IF(H383="ano",VLOOKUP('databáze bodů'!D383,kubbATPmodel!$H$9:$HE$61,((HLOOKUP(F383,kubbATPmodel!$I$5:$HE$61,56,0))+1),0),0)</f>
        <v>0</v>
      </c>
      <c r="H383" s="15" t="str">
        <f t="shared" si="5"/>
        <v>nevyplněno</v>
      </c>
    </row>
    <row r="384" spans="7:8" x14ac:dyDescent="0.25">
      <c r="G384" s="12">
        <f>IF(H384="ano",VLOOKUP('databáze bodů'!D384,kubbATPmodel!$H$9:$HE$61,((HLOOKUP(F384,kubbATPmodel!$I$5:$HE$61,56,0))+1),0),0)</f>
        <v>0</v>
      </c>
      <c r="H384" s="15" t="str">
        <f t="shared" si="5"/>
        <v>nevyplněno</v>
      </c>
    </row>
    <row r="385" spans="7:8" x14ac:dyDescent="0.25">
      <c r="G385" s="12">
        <f>IF(H385="ano",VLOOKUP('databáze bodů'!D385,kubbATPmodel!$H$9:$HE$61,((HLOOKUP(F385,kubbATPmodel!$I$5:$HE$61,56,0))+1),0),0)</f>
        <v>0</v>
      </c>
      <c r="H385" s="15" t="str">
        <f t="shared" si="5"/>
        <v>nevyplněno</v>
      </c>
    </row>
    <row r="386" spans="7:8" x14ac:dyDescent="0.25">
      <c r="G386" s="12">
        <f>IF(H386="ano",VLOOKUP('databáze bodů'!D386,kubbATPmodel!$H$9:$HE$61,((HLOOKUP(F386,kubbATPmodel!$I$5:$HE$61,56,0))+1),0),0)</f>
        <v>0</v>
      </c>
      <c r="H386" s="15" t="str">
        <f t="shared" si="5"/>
        <v>nevyplněno</v>
      </c>
    </row>
    <row r="387" spans="7:8" x14ac:dyDescent="0.25">
      <c r="G387" s="12">
        <f>IF(H387="ano",VLOOKUP('databáze bodů'!D387,kubbATPmodel!$H$9:$HE$61,((HLOOKUP(F387,kubbATPmodel!$I$5:$HE$61,56,0))+1),0),0)</f>
        <v>0</v>
      </c>
      <c r="H387" s="15" t="str">
        <f t="shared" ref="H387:H450" si="6">IF(E387=0,"nevyplněno",IF(($K$5-E387)&lt;$K$3,"ano","ne"))</f>
        <v>nevyplněno</v>
      </c>
    </row>
    <row r="388" spans="7:8" x14ac:dyDescent="0.25">
      <c r="G388" s="12">
        <f>IF(H388="ano",VLOOKUP('databáze bodů'!D388,kubbATPmodel!$H$9:$HE$61,((HLOOKUP(F388,kubbATPmodel!$I$5:$HE$61,56,0))+1),0),0)</f>
        <v>0</v>
      </c>
      <c r="H388" s="15" t="str">
        <f t="shared" si="6"/>
        <v>nevyplněno</v>
      </c>
    </row>
    <row r="389" spans="7:8" x14ac:dyDescent="0.25">
      <c r="G389" s="12">
        <f>IF(H389="ano",VLOOKUP('databáze bodů'!D389,kubbATPmodel!$H$9:$HE$61,((HLOOKUP(F389,kubbATPmodel!$I$5:$HE$61,56,0))+1),0),0)</f>
        <v>0</v>
      </c>
      <c r="H389" s="15" t="str">
        <f t="shared" si="6"/>
        <v>nevyplněno</v>
      </c>
    </row>
    <row r="390" spans="7:8" x14ac:dyDescent="0.25">
      <c r="G390" s="12">
        <f>IF(H390="ano",VLOOKUP('databáze bodů'!D390,kubbATPmodel!$H$9:$HE$61,((HLOOKUP(F390,kubbATPmodel!$I$5:$HE$61,56,0))+1),0),0)</f>
        <v>0</v>
      </c>
      <c r="H390" s="15" t="str">
        <f t="shared" si="6"/>
        <v>nevyplněno</v>
      </c>
    </row>
    <row r="391" spans="7:8" x14ac:dyDescent="0.25">
      <c r="G391" s="12">
        <f>IF(H391="ano",VLOOKUP('databáze bodů'!D391,kubbATPmodel!$H$9:$HE$61,((HLOOKUP(F391,kubbATPmodel!$I$5:$HE$61,56,0))+1),0),0)</f>
        <v>0</v>
      </c>
      <c r="H391" s="15" t="str">
        <f t="shared" si="6"/>
        <v>nevyplněno</v>
      </c>
    </row>
    <row r="392" spans="7:8" x14ac:dyDescent="0.25">
      <c r="G392" s="12">
        <f>IF(H392="ano",VLOOKUP('databáze bodů'!D392,kubbATPmodel!$H$9:$HE$61,((HLOOKUP(F392,kubbATPmodel!$I$5:$HE$61,56,0))+1),0),0)</f>
        <v>0</v>
      </c>
      <c r="H392" s="15" t="str">
        <f t="shared" si="6"/>
        <v>nevyplněno</v>
      </c>
    </row>
    <row r="393" spans="7:8" x14ac:dyDescent="0.25">
      <c r="G393" s="12">
        <f>IF(H393="ano",VLOOKUP('databáze bodů'!D393,kubbATPmodel!$H$9:$HE$61,((HLOOKUP(F393,kubbATPmodel!$I$5:$HE$61,56,0))+1),0),0)</f>
        <v>0</v>
      </c>
      <c r="H393" s="15" t="str">
        <f t="shared" si="6"/>
        <v>nevyplněno</v>
      </c>
    </row>
    <row r="394" spans="7:8" x14ac:dyDescent="0.25">
      <c r="G394" s="12">
        <f>IF(H394="ano",VLOOKUP('databáze bodů'!D394,kubbATPmodel!$H$9:$HE$61,((HLOOKUP(F394,kubbATPmodel!$I$5:$HE$61,56,0))+1),0),0)</f>
        <v>0</v>
      </c>
      <c r="H394" s="15" t="str">
        <f t="shared" si="6"/>
        <v>nevyplněno</v>
      </c>
    </row>
    <row r="395" spans="7:8" x14ac:dyDescent="0.25">
      <c r="G395" s="12">
        <f>IF(H395="ano",VLOOKUP('databáze bodů'!D395,kubbATPmodel!$H$9:$HE$61,((HLOOKUP(F395,kubbATPmodel!$I$5:$HE$61,56,0))+1),0),0)</f>
        <v>0</v>
      </c>
      <c r="H395" s="15" t="str">
        <f t="shared" si="6"/>
        <v>nevyplněno</v>
      </c>
    </row>
    <row r="396" spans="7:8" x14ac:dyDescent="0.25">
      <c r="G396" s="12">
        <f>IF(H396="ano",VLOOKUP('databáze bodů'!D396,kubbATPmodel!$H$9:$HE$61,((HLOOKUP(F396,kubbATPmodel!$I$5:$HE$61,56,0))+1),0),0)</f>
        <v>0</v>
      </c>
      <c r="H396" s="15" t="str">
        <f t="shared" si="6"/>
        <v>nevyplněno</v>
      </c>
    </row>
    <row r="397" spans="7:8" x14ac:dyDescent="0.25">
      <c r="G397" s="12">
        <f>IF(H397="ano",VLOOKUP('databáze bodů'!D397,kubbATPmodel!$H$9:$HE$61,((HLOOKUP(F397,kubbATPmodel!$I$5:$HE$61,56,0))+1),0),0)</f>
        <v>0</v>
      </c>
      <c r="H397" s="15" t="str">
        <f t="shared" si="6"/>
        <v>nevyplněno</v>
      </c>
    </row>
    <row r="398" spans="7:8" x14ac:dyDescent="0.25">
      <c r="G398" s="12">
        <f>IF(H398="ano",VLOOKUP('databáze bodů'!D398,kubbATPmodel!$H$9:$HE$61,((HLOOKUP(F398,kubbATPmodel!$I$5:$HE$61,56,0))+1),0),0)</f>
        <v>0</v>
      </c>
      <c r="H398" s="15" t="str">
        <f t="shared" si="6"/>
        <v>nevyplněno</v>
      </c>
    </row>
    <row r="399" spans="7:8" x14ac:dyDescent="0.25">
      <c r="G399" s="12">
        <f>IF(H399="ano",VLOOKUP('databáze bodů'!D399,kubbATPmodel!$H$9:$HE$61,((HLOOKUP(F399,kubbATPmodel!$I$5:$HE$61,56,0))+1),0),0)</f>
        <v>0</v>
      </c>
      <c r="H399" s="15" t="str">
        <f t="shared" si="6"/>
        <v>nevyplněno</v>
      </c>
    </row>
    <row r="400" spans="7:8" x14ac:dyDescent="0.25">
      <c r="G400" s="12">
        <f>IF(H400="ano",VLOOKUP('databáze bodů'!D400,kubbATPmodel!$H$9:$HE$61,((HLOOKUP(F400,kubbATPmodel!$I$5:$HE$61,56,0))+1),0),0)</f>
        <v>0</v>
      </c>
      <c r="H400" s="15" t="str">
        <f t="shared" si="6"/>
        <v>nevyplněno</v>
      </c>
    </row>
    <row r="401" spans="7:8" x14ac:dyDescent="0.25">
      <c r="G401" s="12">
        <f>IF(H401="ano",VLOOKUP('databáze bodů'!D401,kubbATPmodel!$H$9:$HE$61,((HLOOKUP(F401,kubbATPmodel!$I$5:$HE$61,56,0))+1),0),0)</f>
        <v>0</v>
      </c>
      <c r="H401" s="15" t="str">
        <f t="shared" si="6"/>
        <v>nevyplněno</v>
      </c>
    </row>
    <row r="402" spans="7:8" x14ac:dyDescent="0.25">
      <c r="G402" s="12">
        <f>IF(H402="ano",VLOOKUP('databáze bodů'!D402,kubbATPmodel!$H$9:$HE$61,((HLOOKUP(F402,kubbATPmodel!$I$5:$HE$61,56,0))+1),0),0)</f>
        <v>0</v>
      </c>
      <c r="H402" s="15" t="str">
        <f t="shared" si="6"/>
        <v>nevyplněno</v>
      </c>
    </row>
    <row r="403" spans="7:8" x14ac:dyDescent="0.25">
      <c r="G403" s="12">
        <f>IF(H403="ano",VLOOKUP('databáze bodů'!D403,kubbATPmodel!$H$9:$HE$61,((HLOOKUP(F403,kubbATPmodel!$I$5:$HE$61,56,0))+1),0),0)</f>
        <v>0</v>
      </c>
      <c r="H403" s="15" t="str">
        <f t="shared" si="6"/>
        <v>nevyplněno</v>
      </c>
    </row>
    <row r="404" spans="7:8" x14ac:dyDescent="0.25">
      <c r="G404" s="12">
        <f>IF(H404="ano",VLOOKUP('databáze bodů'!D404,kubbATPmodel!$H$9:$HE$61,((HLOOKUP(F404,kubbATPmodel!$I$5:$HE$61,56,0))+1),0),0)</f>
        <v>0</v>
      </c>
      <c r="H404" s="15" t="str">
        <f t="shared" si="6"/>
        <v>nevyplněno</v>
      </c>
    </row>
    <row r="405" spans="7:8" x14ac:dyDescent="0.25">
      <c r="G405" s="12">
        <f>IF(H405="ano",VLOOKUP('databáze bodů'!D405,kubbATPmodel!$H$9:$HE$61,((HLOOKUP(F405,kubbATPmodel!$I$5:$HE$61,56,0))+1),0),0)</f>
        <v>0</v>
      </c>
      <c r="H405" s="15" t="str">
        <f t="shared" si="6"/>
        <v>nevyplněno</v>
      </c>
    </row>
    <row r="406" spans="7:8" x14ac:dyDescent="0.25">
      <c r="G406" s="12">
        <f>IF(H406="ano",VLOOKUP('databáze bodů'!D406,kubbATPmodel!$H$9:$HE$61,((HLOOKUP(F406,kubbATPmodel!$I$5:$HE$61,56,0))+1),0),0)</f>
        <v>0</v>
      </c>
      <c r="H406" s="15" t="str">
        <f t="shared" si="6"/>
        <v>nevyplněno</v>
      </c>
    </row>
    <row r="407" spans="7:8" x14ac:dyDescent="0.25">
      <c r="G407" s="12">
        <f>IF(H407="ano",VLOOKUP('databáze bodů'!D407,kubbATPmodel!$H$9:$HE$61,((HLOOKUP(F407,kubbATPmodel!$I$5:$HE$61,56,0))+1),0),0)</f>
        <v>0</v>
      </c>
      <c r="H407" s="15" t="str">
        <f t="shared" si="6"/>
        <v>nevyplněno</v>
      </c>
    </row>
    <row r="408" spans="7:8" x14ac:dyDescent="0.25">
      <c r="G408" s="12">
        <f>IF(H408="ano",VLOOKUP('databáze bodů'!D408,kubbATPmodel!$H$9:$HE$61,((HLOOKUP(F408,kubbATPmodel!$I$5:$HE$61,56,0))+1),0),0)</f>
        <v>0</v>
      </c>
      <c r="H408" s="15" t="str">
        <f t="shared" si="6"/>
        <v>nevyplněno</v>
      </c>
    </row>
    <row r="409" spans="7:8" x14ac:dyDescent="0.25">
      <c r="G409" s="12">
        <f>IF(H409="ano",VLOOKUP('databáze bodů'!D409,kubbATPmodel!$H$9:$HE$61,((HLOOKUP(F409,kubbATPmodel!$I$5:$HE$61,56,0))+1),0),0)</f>
        <v>0</v>
      </c>
      <c r="H409" s="15" t="str">
        <f t="shared" si="6"/>
        <v>nevyplněno</v>
      </c>
    </row>
    <row r="410" spans="7:8" x14ac:dyDescent="0.25">
      <c r="G410" s="12">
        <f>IF(H410="ano",VLOOKUP('databáze bodů'!D410,kubbATPmodel!$H$9:$HE$61,((HLOOKUP(F410,kubbATPmodel!$I$5:$HE$61,56,0))+1),0),0)</f>
        <v>0</v>
      </c>
      <c r="H410" s="15" t="str">
        <f t="shared" si="6"/>
        <v>nevyplněno</v>
      </c>
    </row>
    <row r="411" spans="7:8" x14ac:dyDescent="0.25">
      <c r="G411" s="12">
        <f>IF(H411="ano",VLOOKUP('databáze bodů'!D411,kubbATPmodel!$H$9:$HE$61,((HLOOKUP(F411,kubbATPmodel!$I$5:$HE$61,56,0))+1),0),0)</f>
        <v>0</v>
      </c>
      <c r="H411" s="15" t="str">
        <f t="shared" si="6"/>
        <v>nevyplněno</v>
      </c>
    </row>
    <row r="412" spans="7:8" x14ac:dyDescent="0.25">
      <c r="G412" s="12">
        <f>IF(H412="ano",VLOOKUP('databáze bodů'!D412,kubbATPmodel!$H$9:$HE$61,((HLOOKUP(F412,kubbATPmodel!$I$5:$HE$61,56,0))+1),0),0)</f>
        <v>0</v>
      </c>
      <c r="H412" s="15" t="str">
        <f t="shared" si="6"/>
        <v>nevyplněno</v>
      </c>
    </row>
    <row r="413" spans="7:8" x14ac:dyDescent="0.25">
      <c r="G413" s="12">
        <f>IF(H413="ano",VLOOKUP('databáze bodů'!D413,kubbATPmodel!$H$9:$HE$61,((HLOOKUP(F413,kubbATPmodel!$I$5:$HE$61,56,0))+1),0),0)</f>
        <v>0</v>
      </c>
      <c r="H413" s="15" t="str">
        <f t="shared" si="6"/>
        <v>nevyplněno</v>
      </c>
    </row>
    <row r="414" spans="7:8" x14ac:dyDescent="0.25">
      <c r="G414" s="12">
        <f>IF(H414="ano",VLOOKUP('databáze bodů'!D414,kubbATPmodel!$H$9:$HE$61,((HLOOKUP(F414,kubbATPmodel!$I$5:$HE$61,56,0))+1),0),0)</f>
        <v>0</v>
      </c>
      <c r="H414" s="15" t="str">
        <f t="shared" si="6"/>
        <v>nevyplněno</v>
      </c>
    </row>
    <row r="415" spans="7:8" x14ac:dyDescent="0.25">
      <c r="G415" s="12">
        <f>IF(H415="ano",VLOOKUP('databáze bodů'!D415,kubbATPmodel!$H$9:$HE$61,((HLOOKUP(F415,kubbATPmodel!$I$5:$HE$61,56,0))+1),0),0)</f>
        <v>0</v>
      </c>
      <c r="H415" s="15" t="str">
        <f t="shared" si="6"/>
        <v>nevyplněno</v>
      </c>
    </row>
    <row r="416" spans="7:8" x14ac:dyDescent="0.25">
      <c r="G416" s="12">
        <f>IF(H416="ano",VLOOKUP('databáze bodů'!D416,kubbATPmodel!$H$9:$HE$61,((HLOOKUP(F416,kubbATPmodel!$I$5:$HE$61,56,0))+1),0),0)</f>
        <v>0</v>
      </c>
      <c r="H416" s="15" t="str">
        <f t="shared" si="6"/>
        <v>nevyplněno</v>
      </c>
    </row>
    <row r="417" spans="7:8" x14ac:dyDescent="0.25">
      <c r="G417" s="12">
        <f>IF(H417="ano",VLOOKUP('databáze bodů'!D417,kubbATPmodel!$H$9:$HE$61,((HLOOKUP(F417,kubbATPmodel!$I$5:$HE$61,56,0))+1),0),0)</f>
        <v>0</v>
      </c>
      <c r="H417" s="15" t="str">
        <f t="shared" si="6"/>
        <v>nevyplněno</v>
      </c>
    </row>
    <row r="418" spans="7:8" x14ac:dyDescent="0.25">
      <c r="G418" s="12">
        <f>IF(H418="ano",VLOOKUP('databáze bodů'!D418,kubbATPmodel!$H$9:$HE$61,((HLOOKUP(F418,kubbATPmodel!$I$5:$HE$61,56,0))+1),0),0)</f>
        <v>0</v>
      </c>
      <c r="H418" s="15" t="str">
        <f t="shared" si="6"/>
        <v>nevyplněno</v>
      </c>
    </row>
    <row r="419" spans="7:8" x14ac:dyDescent="0.25">
      <c r="G419" s="12">
        <f>IF(H419="ano",VLOOKUP('databáze bodů'!D419,kubbATPmodel!$H$9:$HE$61,((HLOOKUP(F419,kubbATPmodel!$I$5:$HE$61,56,0))+1),0),0)</f>
        <v>0</v>
      </c>
      <c r="H419" s="15" t="str">
        <f t="shared" si="6"/>
        <v>nevyplněno</v>
      </c>
    </row>
    <row r="420" spans="7:8" x14ac:dyDescent="0.25">
      <c r="G420" s="12">
        <f>IF(H420="ano",VLOOKUP('databáze bodů'!D420,kubbATPmodel!$H$9:$HE$61,((HLOOKUP(F420,kubbATPmodel!$I$5:$HE$61,56,0))+1),0),0)</f>
        <v>0</v>
      </c>
      <c r="H420" s="15" t="str">
        <f t="shared" si="6"/>
        <v>nevyplněno</v>
      </c>
    </row>
    <row r="421" spans="7:8" x14ac:dyDescent="0.25">
      <c r="G421" s="12">
        <f>IF(H421="ano",VLOOKUP('databáze bodů'!D421,kubbATPmodel!$H$9:$HE$61,((HLOOKUP(F421,kubbATPmodel!$I$5:$HE$61,56,0))+1),0),0)</f>
        <v>0</v>
      </c>
      <c r="H421" s="15" t="str">
        <f t="shared" si="6"/>
        <v>nevyplněno</v>
      </c>
    </row>
    <row r="422" spans="7:8" x14ac:dyDescent="0.25">
      <c r="G422" s="12">
        <f>IF(H422="ano",VLOOKUP('databáze bodů'!D422,kubbATPmodel!$H$9:$HE$61,((HLOOKUP(F422,kubbATPmodel!$I$5:$HE$61,56,0))+1),0),0)</f>
        <v>0</v>
      </c>
      <c r="H422" s="15" t="str">
        <f t="shared" si="6"/>
        <v>nevyplněno</v>
      </c>
    </row>
    <row r="423" spans="7:8" x14ac:dyDescent="0.25">
      <c r="G423" s="12">
        <f>IF(H423="ano",VLOOKUP('databáze bodů'!D423,kubbATPmodel!$H$9:$HE$61,((HLOOKUP(F423,kubbATPmodel!$I$5:$HE$61,56,0))+1),0),0)</f>
        <v>0</v>
      </c>
      <c r="H423" s="15" t="str">
        <f t="shared" si="6"/>
        <v>nevyplněno</v>
      </c>
    </row>
    <row r="424" spans="7:8" x14ac:dyDescent="0.25">
      <c r="G424" s="12">
        <f>IF(H424="ano",VLOOKUP('databáze bodů'!D424,kubbATPmodel!$H$9:$HE$61,((HLOOKUP(F424,kubbATPmodel!$I$5:$HE$61,56,0))+1),0),0)</f>
        <v>0</v>
      </c>
      <c r="H424" s="15" t="str">
        <f t="shared" si="6"/>
        <v>nevyplněno</v>
      </c>
    </row>
    <row r="425" spans="7:8" x14ac:dyDescent="0.25">
      <c r="G425" s="12">
        <f>IF(H425="ano",VLOOKUP('databáze bodů'!D425,kubbATPmodel!$H$9:$HE$61,((HLOOKUP(F425,kubbATPmodel!$I$5:$HE$61,56,0))+1),0),0)</f>
        <v>0</v>
      </c>
      <c r="H425" s="15" t="str">
        <f t="shared" si="6"/>
        <v>nevyplněno</v>
      </c>
    </row>
    <row r="426" spans="7:8" x14ac:dyDescent="0.25">
      <c r="G426" s="12">
        <f>IF(H426="ano",VLOOKUP('databáze bodů'!D426,kubbATPmodel!$H$9:$HE$61,((HLOOKUP(F426,kubbATPmodel!$I$5:$HE$61,56,0))+1),0),0)</f>
        <v>0</v>
      </c>
      <c r="H426" s="15" t="str">
        <f t="shared" si="6"/>
        <v>nevyplněno</v>
      </c>
    </row>
    <row r="427" spans="7:8" x14ac:dyDescent="0.25">
      <c r="G427" s="12">
        <f>IF(H427="ano",VLOOKUP('databáze bodů'!D427,kubbATPmodel!$H$9:$HE$61,((HLOOKUP(F427,kubbATPmodel!$I$5:$HE$61,56,0))+1),0),0)</f>
        <v>0</v>
      </c>
      <c r="H427" s="15" t="str">
        <f t="shared" si="6"/>
        <v>nevyplněno</v>
      </c>
    </row>
    <row r="428" spans="7:8" x14ac:dyDescent="0.25">
      <c r="G428" s="12">
        <f>IF(H428="ano",VLOOKUP('databáze bodů'!D428,kubbATPmodel!$H$9:$HE$61,((HLOOKUP(F428,kubbATPmodel!$I$5:$HE$61,56,0))+1),0),0)</f>
        <v>0</v>
      </c>
      <c r="H428" s="15" t="str">
        <f t="shared" si="6"/>
        <v>nevyplněno</v>
      </c>
    </row>
    <row r="429" spans="7:8" x14ac:dyDescent="0.25">
      <c r="G429" s="12">
        <f>IF(H429="ano",VLOOKUP('databáze bodů'!D429,kubbATPmodel!$H$9:$HE$61,((HLOOKUP(F429,kubbATPmodel!$I$5:$HE$61,56,0))+1),0),0)</f>
        <v>0</v>
      </c>
      <c r="H429" s="15" t="str">
        <f t="shared" si="6"/>
        <v>nevyplněno</v>
      </c>
    </row>
    <row r="430" spans="7:8" x14ac:dyDescent="0.25">
      <c r="G430" s="12">
        <f>IF(H430="ano",VLOOKUP('databáze bodů'!D430,kubbATPmodel!$H$9:$HE$61,((HLOOKUP(F430,kubbATPmodel!$I$5:$HE$61,56,0))+1),0),0)</f>
        <v>0</v>
      </c>
      <c r="H430" s="15" t="str">
        <f t="shared" si="6"/>
        <v>nevyplněno</v>
      </c>
    </row>
    <row r="431" spans="7:8" x14ac:dyDescent="0.25">
      <c r="G431" s="12">
        <f>IF(H431="ano",VLOOKUP('databáze bodů'!D431,kubbATPmodel!$H$9:$HE$61,((HLOOKUP(F431,kubbATPmodel!$I$5:$HE$61,56,0))+1),0),0)</f>
        <v>0</v>
      </c>
      <c r="H431" s="15" t="str">
        <f t="shared" si="6"/>
        <v>nevyplněno</v>
      </c>
    </row>
    <row r="432" spans="7:8" x14ac:dyDescent="0.25">
      <c r="G432" s="12">
        <f>IF(H432="ano",VLOOKUP('databáze bodů'!D432,kubbATPmodel!$H$9:$HE$61,((HLOOKUP(F432,kubbATPmodel!$I$5:$HE$61,56,0))+1),0),0)</f>
        <v>0</v>
      </c>
      <c r="H432" s="15" t="str">
        <f t="shared" si="6"/>
        <v>nevyplněno</v>
      </c>
    </row>
    <row r="433" spans="7:8" x14ac:dyDescent="0.25">
      <c r="G433" s="12">
        <f>IF(H433="ano",VLOOKUP('databáze bodů'!D433,kubbATPmodel!$H$9:$HE$61,((HLOOKUP(F433,kubbATPmodel!$I$5:$HE$61,56,0))+1),0),0)</f>
        <v>0</v>
      </c>
      <c r="H433" s="15" t="str">
        <f t="shared" si="6"/>
        <v>nevyplněno</v>
      </c>
    </row>
    <row r="434" spans="7:8" x14ac:dyDescent="0.25">
      <c r="G434" s="12">
        <f>IF(H434="ano",VLOOKUP('databáze bodů'!D434,kubbATPmodel!$H$9:$HE$61,((HLOOKUP(F434,kubbATPmodel!$I$5:$HE$61,56,0))+1),0),0)</f>
        <v>0</v>
      </c>
      <c r="H434" s="15" t="str">
        <f t="shared" si="6"/>
        <v>nevyplněno</v>
      </c>
    </row>
    <row r="435" spans="7:8" x14ac:dyDescent="0.25">
      <c r="G435" s="12">
        <f>IF(H435="ano",VLOOKUP('databáze bodů'!D435,kubbATPmodel!$H$9:$HE$61,((HLOOKUP(F435,kubbATPmodel!$I$5:$HE$61,56,0))+1),0),0)</f>
        <v>0</v>
      </c>
      <c r="H435" s="15" t="str">
        <f t="shared" si="6"/>
        <v>nevyplněno</v>
      </c>
    </row>
    <row r="436" spans="7:8" x14ac:dyDescent="0.25">
      <c r="G436" s="12">
        <f>IF(H436="ano",VLOOKUP('databáze bodů'!D436,kubbATPmodel!$H$9:$HE$61,((HLOOKUP(F436,kubbATPmodel!$I$5:$HE$61,56,0))+1),0),0)</f>
        <v>0</v>
      </c>
      <c r="H436" s="15" t="str">
        <f t="shared" si="6"/>
        <v>nevyplněno</v>
      </c>
    </row>
    <row r="437" spans="7:8" x14ac:dyDescent="0.25">
      <c r="G437" s="12">
        <f>IF(H437="ano",VLOOKUP('databáze bodů'!D437,kubbATPmodel!$H$9:$HE$61,((HLOOKUP(F437,kubbATPmodel!$I$5:$HE$61,56,0))+1),0),0)</f>
        <v>0</v>
      </c>
      <c r="H437" s="15" t="str">
        <f t="shared" si="6"/>
        <v>nevyplněno</v>
      </c>
    </row>
    <row r="438" spans="7:8" x14ac:dyDescent="0.25">
      <c r="G438" s="12">
        <f>IF(H438="ano",VLOOKUP('databáze bodů'!D438,kubbATPmodel!$H$9:$HE$61,((HLOOKUP(F438,kubbATPmodel!$I$5:$HE$61,56,0))+1),0),0)</f>
        <v>0</v>
      </c>
      <c r="H438" s="15" t="str">
        <f t="shared" si="6"/>
        <v>nevyplněno</v>
      </c>
    </row>
    <row r="439" spans="7:8" x14ac:dyDescent="0.25">
      <c r="G439" s="12">
        <f>IF(H439="ano",VLOOKUP('databáze bodů'!D439,kubbATPmodel!$H$9:$HE$61,((HLOOKUP(F439,kubbATPmodel!$I$5:$HE$61,56,0))+1),0),0)</f>
        <v>0</v>
      </c>
      <c r="H439" s="15" t="str">
        <f t="shared" si="6"/>
        <v>nevyplněno</v>
      </c>
    </row>
    <row r="440" spans="7:8" x14ac:dyDescent="0.25">
      <c r="G440" s="12">
        <f>IF(H440="ano",VLOOKUP('databáze bodů'!D440,kubbATPmodel!$H$9:$HE$61,((HLOOKUP(F440,kubbATPmodel!$I$5:$HE$61,56,0))+1),0),0)</f>
        <v>0</v>
      </c>
      <c r="H440" s="15" t="str">
        <f t="shared" si="6"/>
        <v>nevyplněno</v>
      </c>
    </row>
    <row r="441" spans="7:8" x14ac:dyDescent="0.25">
      <c r="G441" s="12">
        <f>IF(H441="ano",VLOOKUP('databáze bodů'!D441,kubbATPmodel!$H$9:$HE$61,((HLOOKUP(F441,kubbATPmodel!$I$5:$HE$61,56,0))+1),0),0)</f>
        <v>0</v>
      </c>
      <c r="H441" s="15" t="str">
        <f t="shared" si="6"/>
        <v>nevyplněno</v>
      </c>
    </row>
    <row r="442" spans="7:8" x14ac:dyDescent="0.25">
      <c r="G442" s="12">
        <f>IF(H442="ano",VLOOKUP('databáze bodů'!D442,kubbATPmodel!$H$9:$HE$61,((HLOOKUP(F442,kubbATPmodel!$I$5:$HE$61,56,0))+1),0),0)</f>
        <v>0</v>
      </c>
      <c r="H442" s="15" t="str">
        <f t="shared" si="6"/>
        <v>nevyplněno</v>
      </c>
    </row>
    <row r="443" spans="7:8" x14ac:dyDescent="0.25">
      <c r="G443" s="12">
        <f>IF(H443="ano",VLOOKUP('databáze bodů'!D443,kubbATPmodel!$H$9:$HE$61,((HLOOKUP(F443,kubbATPmodel!$I$5:$HE$61,56,0))+1),0),0)</f>
        <v>0</v>
      </c>
      <c r="H443" s="15" t="str">
        <f t="shared" si="6"/>
        <v>nevyplněno</v>
      </c>
    </row>
    <row r="444" spans="7:8" x14ac:dyDescent="0.25">
      <c r="G444" s="12">
        <f>IF(H444="ano",VLOOKUP('databáze bodů'!D444,kubbATPmodel!$H$9:$HE$61,((HLOOKUP(F444,kubbATPmodel!$I$5:$HE$61,56,0))+1),0),0)</f>
        <v>0</v>
      </c>
      <c r="H444" s="15" t="str">
        <f t="shared" si="6"/>
        <v>nevyplněno</v>
      </c>
    </row>
    <row r="445" spans="7:8" x14ac:dyDescent="0.25">
      <c r="G445" s="12">
        <f>IF(H445="ano",VLOOKUP('databáze bodů'!D445,kubbATPmodel!$H$9:$HE$61,((HLOOKUP(F445,kubbATPmodel!$I$5:$HE$61,56,0))+1),0),0)</f>
        <v>0</v>
      </c>
      <c r="H445" s="15" t="str">
        <f t="shared" si="6"/>
        <v>nevyplněno</v>
      </c>
    </row>
    <row r="446" spans="7:8" x14ac:dyDescent="0.25">
      <c r="G446" s="12">
        <f>IF(H446="ano",VLOOKUP('databáze bodů'!D446,kubbATPmodel!$H$9:$HE$61,((HLOOKUP(F446,kubbATPmodel!$I$5:$HE$61,56,0))+1),0),0)</f>
        <v>0</v>
      </c>
      <c r="H446" s="15" t="str">
        <f t="shared" si="6"/>
        <v>nevyplněno</v>
      </c>
    </row>
    <row r="447" spans="7:8" x14ac:dyDescent="0.25">
      <c r="G447" s="12">
        <f>IF(H447="ano",VLOOKUP('databáze bodů'!D447,kubbATPmodel!$H$9:$HE$61,((HLOOKUP(F447,kubbATPmodel!$I$5:$HE$61,56,0))+1),0),0)</f>
        <v>0</v>
      </c>
      <c r="H447" s="15" t="str">
        <f t="shared" si="6"/>
        <v>nevyplněno</v>
      </c>
    </row>
    <row r="448" spans="7:8" x14ac:dyDescent="0.25">
      <c r="G448" s="12">
        <f>IF(H448="ano",VLOOKUP('databáze bodů'!D448,kubbATPmodel!$H$9:$HE$61,((HLOOKUP(F448,kubbATPmodel!$I$5:$HE$61,56,0))+1),0),0)</f>
        <v>0</v>
      </c>
      <c r="H448" s="15" t="str">
        <f t="shared" si="6"/>
        <v>nevyplněno</v>
      </c>
    </row>
    <row r="449" spans="7:8" x14ac:dyDescent="0.25">
      <c r="G449" s="12">
        <f>IF(H449="ano",VLOOKUP('databáze bodů'!D449,kubbATPmodel!$H$9:$HE$61,((HLOOKUP(F449,kubbATPmodel!$I$5:$HE$61,56,0))+1),0),0)</f>
        <v>0</v>
      </c>
      <c r="H449" s="15" t="str">
        <f t="shared" si="6"/>
        <v>nevyplněno</v>
      </c>
    </row>
    <row r="450" spans="7:8" x14ac:dyDescent="0.25">
      <c r="G450" s="12">
        <f>IF(H450="ano",VLOOKUP('databáze bodů'!D450,kubbATPmodel!$H$9:$HE$61,((HLOOKUP(F450,kubbATPmodel!$I$5:$HE$61,56,0))+1),0),0)</f>
        <v>0</v>
      </c>
      <c r="H450" s="15" t="str">
        <f t="shared" si="6"/>
        <v>nevyplněno</v>
      </c>
    </row>
    <row r="451" spans="7:8" x14ac:dyDescent="0.25">
      <c r="G451" s="12">
        <f>IF(H451="ano",VLOOKUP('databáze bodů'!D451,kubbATPmodel!$H$9:$HE$61,((HLOOKUP(F451,kubbATPmodel!$I$5:$HE$61,56,0))+1),0),0)</f>
        <v>0</v>
      </c>
      <c r="H451" s="15" t="str">
        <f t="shared" ref="H451:H514" si="7">IF(E451=0,"nevyplněno",IF(($K$5-E451)&lt;$K$3,"ano","ne"))</f>
        <v>nevyplněno</v>
      </c>
    </row>
    <row r="452" spans="7:8" x14ac:dyDescent="0.25">
      <c r="G452" s="12">
        <f>IF(H452="ano",VLOOKUP('databáze bodů'!D452,kubbATPmodel!$H$9:$HE$61,((HLOOKUP(F452,kubbATPmodel!$I$5:$HE$61,56,0))+1),0),0)</f>
        <v>0</v>
      </c>
      <c r="H452" s="15" t="str">
        <f t="shared" si="7"/>
        <v>nevyplněno</v>
      </c>
    </row>
    <row r="453" spans="7:8" x14ac:dyDescent="0.25">
      <c r="G453" s="12">
        <f>IF(H453="ano",VLOOKUP('databáze bodů'!D453,kubbATPmodel!$H$9:$HE$61,((HLOOKUP(F453,kubbATPmodel!$I$5:$HE$61,56,0))+1),0),0)</f>
        <v>0</v>
      </c>
      <c r="H453" s="15" t="str">
        <f t="shared" si="7"/>
        <v>nevyplněno</v>
      </c>
    </row>
    <row r="454" spans="7:8" x14ac:dyDescent="0.25">
      <c r="G454" s="12">
        <f>IF(H454="ano",VLOOKUP('databáze bodů'!D454,kubbATPmodel!$H$9:$HE$61,((HLOOKUP(F454,kubbATPmodel!$I$5:$HE$61,56,0))+1),0),0)</f>
        <v>0</v>
      </c>
      <c r="H454" s="15" t="str">
        <f t="shared" si="7"/>
        <v>nevyplněno</v>
      </c>
    </row>
    <row r="455" spans="7:8" x14ac:dyDescent="0.25">
      <c r="G455" s="12">
        <f>IF(H455="ano",VLOOKUP('databáze bodů'!D455,kubbATPmodel!$H$9:$HE$61,((HLOOKUP(F455,kubbATPmodel!$I$5:$HE$61,56,0))+1),0),0)</f>
        <v>0</v>
      </c>
      <c r="H455" s="15" t="str">
        <f t="shared" si="7"/>
        <v>nevyplněno</v>
      </c>
    </row>
    <row r="456" spans="7:8" x14ac:dyDescent="0.25">
      <c r="G456" s="12">
        <f>IF(H456="ano",VLOOKUP('databáze bodů'!D456,kubbATPmodel!$H$9:$HE$61,((HLOOKUP(F456,kubbATPmodel!$I$5:$HE$61,56,0))+1),0),0)</f>
        <v>0</v>
      </c>
      <c r="H456" s="15" t="str">
        <f t="shared" si="7"/>
        <v>nevyplněno</v>
      </c>
    </row>
    <row r="457" spans="7:8" x14ac:dyDescent="0.25">
      <c r="G457" s="12">
        <f>IF(H457="ano",VLOOKUP('databáze bodů'!D457,kubbATPmodel!$H$9:$HE$61,((HLOOKUP(F457,kubbATPmodel!$I$5:$HE$61,56,0))+1),0),0)</f>
        <v>0</v>
      </c>
      <c r="H457" s="15" t="str">
        <f t="shared" si="7"/>
        <v>nevyplněno</v>
      </c>
    </row>
    <row r="458" spans="7:8" x14ac:dyDescent="0.25">
      <c r="G458" s="12">
        <f>IF(H458="ano",VLOOKUP('databáze bodů'!D458,kubbATPmodel!$H$9:$HE$61,((HLOOKUP(F458,kubbATPmodel!$I$5:$HE$61,56,0))+1),0),0)</f>
        <v>0</v>
      </c>
      <c r="H458" s="15" t="str">
        <f t="shared" si="7"/>
        <v>nevyplněno</v>
      </c>
    </row>
    <row r="459" spans="7:8" x14ac:dyDescent="0.25">
      <c r="G459" s="12">
        <f>IF(H459="ano",VLOOKUP('databáze bodů'!D459,kubbATPmodel!$H$9:$HE$61,((HLOOKUP(F459,kubbATPmodel!$I$5:$HE$61,56,0))+1),0),0)</f>
        <v>0</v>
      </c>
      <c r="H459" s="15" t="str">
        <f t="shared" si="7"/>
        <v>nevyplněno</v>
      </c>
    </row>
    <row r="460" spans="7:8" x14ac:dyDescent="0.25">
      <c r="G460" s="12">
        <f>IF(H460="ano",VLOOKUP('databáze bodů'!D460,kubbATPmodel!$H$9:$HE$61,((HLOOKUP(F460,kubbATPmodel!$I$5:$HE$61,56,0))+1),0),0)</f>
        <v>0</v>
      </c>
      <c r="H460" s="15" t="str">
        <f t="shared" si="7"/>
        <v>nevyplněno</v>
      </c>
    </row>
    <row r="461" spans="7:8" x14ac:dyDescent="0.25">
      <c r="G461" s="12">
        <f>IF(H461="ano",VLOOKUP('databáze bodů'!D461,kubbATPmodel!$H$9:$HE$61,((HLOOKUP(F461,kubbATPmodel!$I$5:$HE$61,56,0))+1),0),0)</f>
        <v>0</v>
      </c>
      <c r="H461" s="15" t="str">
        <f t="shared" si="7"/>
        <v>nevyplněno</v>
      </c>
    </row>
    <row r="462" spans="7:8" x14ac:dyDescent="0.25">
      <c r="G462" s="12">
        <f>IF(H462="ano",VLOOKUP('databáze bodů'!D462,kubbATPmodel!$H$9:$HE$61,((HLOOKUP(F462,kubbATPmodel!$I$5:$HE$61,56,0))+1),0),0)</f>
        <v>0</v>
      </c>
      <c r="H462" s="15" t="str">
        <f t="shared" si="7"/>
        <v>nevyplněno</v>
      </c>
    </row>
    <row r="463" spans="7:8" x14ac:dyDescent="0.25">
      <c r="G463" s="12">
        <f>IF(H463="ano",VLOOKUP('databáze bodů'!D463,kubbATPmodel!$H$9:$HE$61,((HLOOKUP(F463,kubbATPmodel!$I$5:$HE$61,56,0))+1),0),0)</f>
        <v>0</v>
      </c>
      <c r="H463" s="15" t="str">
        <f t="shared" si="7"/>
        <v>nevyplněno</v>
      </c>
    </row>
    <row r="464" spans="7:8" x14ac:dyDescent="0.25">
      <c r="G464" s="12">
        <f>IF(H464="ano",VLOOKUP('databáze bodů'!D464,kubbATPmodel!$H$9:$HE$61,((HLOOKUP(F464,kubbATPmodel!$I$5:$HE$61,56,0))+1),0),0)</f>
        <v>0</v>
      </c>
      <c r="H464" s="15" t="str">
        <f t="shared" si="7"/>
        <v>nevyplněno</v>
      </c>
    </row>
    <row r="465" spans="7:8" x14ac:dyDescent="0.25">
      <c r="G465" s="12">
        <f>IF(H465="ano",VLOOKUP('databáze bodů'!D465,kubbATPmodel!$H$9:$HE$61,((HLOOKUP(F465,kubbATPmodel!$I$5:$HE$61,56,0))+1),0),0)</f>
        <v>0</v>
      </c>
      <c r="H465" s="15" t="str">
        <f t="shared" si="7"/>
        <v>nevyplněno</v>
      </c>
    </row>
    <row r="466" spans="7:8" x14ac:dyDescent="0.25">
      <c r="G466" s="12">
        <f>IF(H466="ano",VLOOKUP('databáze bodů'!D466,kubbATPmodel!$H$9:$HE$61,((HLOOKUP(F466,kubbATPmodel!$I$5:$HE$61,56,0))+1),0),0)</f>
        <v>0</v>
      </c>
      <c r="H466" s="15" t="str">
        <f t="shared" si="7"/>
        <v>nevyplněno</v>
      </c>
    </row>
    <row r="467" spans="7:8" x14ac:dyDescent="0.25">
      <c r="G467" s="12">
        <f>IF(H467="ano",VLOOKUP('databáze bodů'!D467,kubbATPmodel!$H$9:$HE$61,((HLOOKUP(F467,kubbATPmodel!$I$5:$HE$61,56,0))+1),0),0)</f>
        <v>0</v>
      </c>
      <c r="H467" s="15" t="str">
        <f t="shared" si="7"/>
        <v>nevyplněno</v>
      </c>
    </row>
    <row r="468" spans="7:8" x14ac:dyDescent="0.25">
      <c r="G468" s="12">
        <f>IF(H468="ano",VLOOKUP('databáze bodů'!D468,kubbATPmodel!$H$9:$HE$61,((HLOOKUP(F468,kubbATPmodel!$I$5:$HE$61,56,0))+1),0),0)</f>
        <v>0</v>
      </c>
      <c r="H468" s="15" t="str">
        <f t="shared" si="7"/>
        <v>nevyplněno</v>
      </c>
    </row>
    <row r="469" spans="7:8" x14ac:dyDescent="0.25">
      <c r="G469" s="12">
        <f>IF(H469="ano",VLOOKUP('databáze bodů'!D469,kubbATPmodel!$H$9:$HE$61,((HLOOKUP(F469,kubbATPmodel!$I$5:$HE$61,56,0))+1),0),0)</f>
        <v>0</v>
      </c>
      <c r="H469" s="15" t="str">
        <f t="shared" si="7"/>
        <v>nevyplněno</v>
      </c>
    </row>
    <row r="470" spans="7:8" x14ac:dyDescent="0.25">
      <c r="G470" s="12">
        <f>IF(H470="ano",VLOOKUP('databáze bodů'!D470,kubbATPmodel!$H$9:$HE$61,((HLOOKUP(F470,kubbATPmodel!$I$5:$HE$61,56,0))+1),0),0)</f>
        <v>0</v>
      </c>
      <c r="H470" s="15" t="str">
        <f t="shared" si="7"/>
        <v>nevyplněno</v>
      </c>
    </row>
    <row r="471" spans="7:8" x14ac:dyDescent="0.25">
      <c r="G471" s="12">
        <f>IF(H471="ano",VLOOKUP('databáze bodů'!D471,kubbATPmodel!$H$9:$HE$61,((HLOOKUP(F471,kubbATPmodel!$I$5:$HE$61,56,0))+1),0),0)</f>
        <v>0</v>
      </c>
      <c r="H471" s="15" t="str">
        <f t="shared" si="7"/>
        <v>nevyplněno</v>
      </c>
    </row>
    <row r="472" spans="7:8" x14ac:dyDescent="0.25">
      <c r="G472" s="12">
        <f>IF(H472="ano",VLOOKUP('databáze bodů'!D472,kubbATPmodel!$H$9:$HE$61,((HLOOKUP(F472,kubbATPmodel!$I$5:$HE$61,56,0))+1),0),0)</f>
        <v>0</v>
      </c>
      <c r="H472" s="15" t="str">
        <f t="shared" si="7"/>
        <v>nevyplněno</v>
      </c>
    </row>
    <row r="473" spans="7:8" x14ac:dyDescent="0.25">
      <c r="G473" s="12">
        <f>IF(H473="ano",VLOOKUP('databáze bodů'!D473,kubbATPmodel!$H$9:$HE$61,((HLOOKUP(F473,kubbATPmodel!$I$5:$HE$61,56,0))+1),0),0)</f>
        <v>0</v>
      </c>
      <c r="H473" s="15" t="str">
        <f t="shared" si="7"/>
        <v>nevyplněno</v>
      </c>
    </row>
    <row r="474" spans="7:8" x14ac:dyDescent="0.25">
      <c r="G474" s="12">
        <f>IF(H474="ano",VLOOKUP('databáze bodů'!D474,kubbATPmodel!$H$9:$HE$61,((HLOOKUP(F474,kubbATPmodel!$I$5:$HE$61,56,0))+1),0),0)</f>
        <v>0</v>
      </c>
      <c r="H474" s="15" t="str">
        <f t="shared" si="7"/>
        <v>nevyplněno</v>
      </c>
    </row>
    <row r="475" spans="7:8" x14ac:dyDescent="0.25">
      <c r="G475" s="12">
        <f>IF(H475="ano",VLOOKUP('databáze bodů'!D475,kubbATPmodel!$H$9:$HE$61,((HLOOKUP(F475,kubbATPmodel!$I$5:$HE$61,56,0))+1),0),0)</f>
        <v>0</v>
      </c>
      <c r="H475" s="15" t="str">
        <f t="shared" si="7"/>
        <v>nevyplněno</v>
      </c>
    </row>
    <row r="476" spans="7:8" x14ac:dyDescent="0.25">
      <c r="G476" s="12">
        <f>IF(H476="ano",VLOOKUP('databáze bodů'!D476,kubbATPmodel!$H$9:$HE$61,((HLOOKUP(F476,kubbATPmodel!$I$5:$HE$61,56,0))+1),0),0)</f>
        <v>0</v>
      </c>
      <c r="H476" s="15" t="str">
        <f t="shared" si="7"/>
        <v>nevyplněno</v>
      </c>
    </row>
    <row r="477" spans="7:8" x14ac:dyDescent="0.25">
      <c r="G477" s="12">
        <f>IF(H477="ano",VLOOKUP('databáze bodů'!D477,kubbATPmodel!$H$9:$HE$61,((HLOOKUP(F477,kubbATPmodel!$I$5:$HE$61,56,0))+1),0),0)</f>
        <v>0</v>
      </c>
      <c r="H477" s="15" t="str">
        <f t="shared" si="7"/>
        <v>nevyplněno</v>
      </c>
    </row>
    <row r="478" spans="7:8" x14ac:dyDescent="0.25">
      <c r="G478" s="12">
        <f>IF(H478="ano",VLOOKUP('databáze bodů'!D478,kubbATPmodel!$H$9:$HE$61,((HLOOKUP(F478,kubbATPmodel!$I$5:$HE$61,56,0))+1),0),0)</f>
        <v>0</v>
      </c>
      <c r="H478" s="15" t="str">
        <f t="shared" si="7"/>
        <v>nevyplněno</v>
      </c>
    </row>
    <row r="479" spans="7:8" x14ac:dyDescent="0.25">
      <c r="G479" s="12">
        <f>IF(H479="ano",VLOOKUP('databáze bodů'!D479,kubbATPmodel!$H$9:$HE$61,((HLOOKUP(F479,kubbATPmodel!$I$5:$HE$61,56,0))+1),0),0)</f>
        <v>0</v>
      </c>
      <c r="H479" s="15" t="str">
        <f t="shared" si="7"/>
        <v>nevyplněno</v>
      </c>
    </row>
    <row r="480" spans="7:8" x14ac:dyDescent="0.25">
      <c r="G480" s="12">
        <f>IF(H480="ano",VLOOKUP('databáze bodů'!D480,kubbATPmodel!$H$9:$HE$61,((HLOOKUP(F480,kubbATPmodel!$I$5:$HE$61,56,0))+1),0),0)</f>
        <v>0</v>
      </c>
      <c r="H480" s="15" t="str">
        <f t="shared" si="7"/>
        <v>nevyplněno</v>
      </c>
    </row>
    <row r="481" spans="7:8" x14ac:dyDescent="0.25">
      <c r="G481" s="12">
        <f>IF(H481="ano",VLOOKUP('databáze bodů'!D481,kubbATPmodel!$H$9:$HE$61,((HLOOKUP(F481,kubbATPmodel!$I$5:$HE$61,56,0))+1),0),0)</f>
        <v>0</v>
      </c>
      <c r="H481" s="15" t="str">
        <f t="shared" si="7"/>
        <v>nevyplněno</v>
      </c>
    </row>
    <row r="482" spans="7:8" x14ac:dyDescent="0.25">
      <c r="G482" s="12">
        <f>IF(H482="ano",VLOOKUP('databáze bodů'!D482,kubbATPmodel!$H$9:$HE$61,((HLOOKUP(F482,kubbATPmodel!$I$5:$HE$61,56,0))+1),0),0)</f>
        <v>0</v>
      </c>
      <c r="H482" s="15" t="str">
        <f t="shared" si="7"/>
        <v>nevyplněno</v>
      </c>
    </row>
    <row r="483" spans="7:8" x14ac:dyDescent="0.25">
      <c r="G483" s="12">
        <f>IF(H483="ano",VLOOKUP('databáze bodů'!D483,kubbATPmodel!$H$9:$HE$61,((HLOOKUP(F483,kubbATPmodel!$I$5:$HE$61,56,0))+1),0),0)</f>
        <v>0</v>
      </c>
      <c r="H483" s="15" t="str">
        <f t="shared" si="7"/>
        <v>nevyplněno</v>
      </c>
    </row>
    <row r="484" spans="7:8" x14ac:dyDescent="0.25">
      <c r="G484" s="12">
        <f>IF(H484="ano",VLOOKUP('databáze bodů'!D484,kubbATPmodel!$H$9:$HE$61,((HLOOKUP(F484,kubbATPmodel!$I$5:$HE$61,56,0))+1),0),0)</f>
        <v>0</v>
      </c>
      <c r="H484" s="15" t="str">
        <f t="shared" si="7"/>
        <v>nevyplněno</v>
      </c>
    </row>
    <row r="485" spans="7:8" x14ac:dyDescent="0.25">
      <c r="G485" s="12">
        <f>IF(H485="ano",VLOOKUP('databáze bodů'!D485,kubbATPmodel!$H$9:$HE$61,((HLOOKUP(F485,kubbATPmodel!$I$5:$HE$61,56,0))+1),0),0)</f>
        <v>0</v>
      </c>
      <c r="H485" s="15" t="str">
        <f t="shared" si="7"/>
        <v>nevyplněno</v>
      </c>
    </row>
    <row r="486" spans="7:8" x14ac:dyDescent="0.25">
      <c r="G486" s="12">
        <f>IF(H486="ano",VLOOKUP('databáze bodů'!D486,kubbATPmodel!$H$9:$HE$61,((HLOOKUP(F486,kubbATPmodel!$I$5:$HE$61,56,0))+1),0),0)</f>
        <v>0</v>
      </c>
      <c r="H486" s="15" t="str">
        <f t="shared" si="7"/>
        <v>nevyplněno</v>
      </c>
    </row>
    <row r="487" spans="7:8" x14ac:dyDescent="0.25">
      <c r="G487" s="12">
        <f>IF(H487="ano",VLOOKUP('databáze bodů'!D487,kubbATPmodel!$H$9:$HE$61,((HLOOKUP(F487,kubbATPmodel!$I$5:$HE$61,56,0))+1),0),0)</f>
        <v>0</v>
      </c>
      <c r="H487" s="15" t="str">
        <f t="shared" si="7"/>
        <v>nevyplněno</v>
      </c>
    </row>
    <row r="488" spans="7:8" x14ac:dyDescent="0.25">
      <c r="G488" s="12">
        <f>IF(H488="ano",VLOOKUP('databáze bodů'!D488,kubbATPmodel!$H$9:$HE$61,((HLOOKUP(F488,kubbATPmodel!$I$5:$HE$61,56,0))+1),0),0)</f>
        <v>0</v>
      </c>
      <c r="H488" s="15" t="str">
        <f t="shared" si="7"/>
        <v>nevyplněno</v>
      </c>
    </row>
    <row r="489" spans="7:8" x14ac:dyDescent="0.25">
      <c r="G489" s="12">
        <f>IF(H489="ano",VLOOKUP('databáze bodů'!D489,kubbATPmodel!$H$9:$HE$61,((HLOOKUP(F489,kubbATPmodel!$I$5:$HE$61,56,0))+1),0),0)</f>
        <v>0</v>
      </c>
      <c r="H489" s="15" t="str">
        <f t="shared" si="7"/>
        <v>nevyplněno</v>
      </c>
    </row>
    <row r="490" spans="7:8" x14ac:dyDescent="0.25">
      <c r="G490" s="12">
        <f>IF(H490="ano",VLOOKUP('databáze bodů'!D490,kubbATPmodel!$H$9:$HE$61,((HLOOKUP(F490,kubbATPmodel!$I$5:$HE$61,56,0))+1),0),0)</f>
        <v>0</v>
      </c>
      <c r="H490" s="15" t="str">
        <f t="shared" si="7"/>
        <v>nevyplněno</v>
      </c>
    </row>
    <row r="491" spans="7:8" x14ac:dyDescent="0.25">
      <c r="G491" s="12">
        <f>IF(H491="ano",VLOOKUP('databáze bodů'!D491,kubbATPmodel!$H$9:$HE$61,((HLOOKUP(F491,kubbATPmodel!$I$5:$HE$61,56,0))+1),0),0)</f>
        <v>0</v>
      </c>
      <c r="H491" s="15" t="str">
        <f t="shared" si="7"/>
        <v>nevyplněno</v>
      </c>
    </row>
    <row r="492" spans="7:8" x14ac:dyDescent="0.25">
      <c r="G492" s="12">
        <f>IF(H492="ano",VLOOKUP('databáze bodů'!D492,kubbATPmodel!$H$9:$HE$61,((HLOOKUP(F492,kubbATPmodel!$I$5:$HE$61,56,0))+1),0),0)</f>
        <v>0</v>
      </c>
      <c r="H492" s="15" t="str">
        <f t="shared" si="7"/>
        <v>nevyplněno</v>
      </c>
    </row>
    <row r="493" spans="7:8" x14ac:dyDescent="0.25">
      <c r="G493" s="12">
        <f>IF(H493="ano",VLOOKUP('databáze bodů'!D493,kubbATPmodel!$H$9:$HE$61,((HLOOKUP(F493,kubbATPmodel!$I$5:$HE$61,56,0))+1),0),0)</f>
        <v>0</v>
      </c>
      <c r="H493" s="15" t="str">
        <f t="shared" si="7"/>
        <v>nevyplněno</v>
      </c>
    </row>
    <row r="494" spans="7:8" x14ac:dyDescent="0.25">
      <c r="G494" s="12">
        <f>IF(H494="ano",VLOOKUP('databáze bodů'!D494,kubbATPmodel!$H$9:$HE$61,((HLOOKUP(F494,kubbATPmodel!$I$5:$HE$61,56,0))+1),0),0)</f>
        <v>0</v>
      </c>
      <c r="H494" s="15" t="str">
        <f t="shared" si="7"/>
        <v>nevyplněno</v>
      </c>
    </row>
    <row r="495" spans="7:8" x14ac:dyDescent="0.25">
      <c r="G495" s="12">
        <f>IF(H495="ano",VLOOKUP('databáze bodů'!D495,kubbATPmodel!$H$9:$HE$61,((HLOOKUP(F495,kubbATPmodel!$I$5:$HE$61,56,0))+1),0),0)</f>
        <v>0</v>
      </c>
      <c r="H495" s="15" t="str">
        <f t="shared" si="7"/>
        <v>nevyplněno</v>
      </c>
    </row>
    <row r="496" spans="7:8" x14ac:dyDescent="0.25">
      <c r="G496" s="12">
        <f>IF(H496="ano",VLOOKUP('databáze bodů'!D496,kubbATPmodel!$H$9:$HE$61,((HLOOKUP(F496,kubbATPmodel!$I$5:$HE$61,56,0))+1),0),0)</f>
        <v>0</v>
      </c>
      <c r="H496" s="15" t="str">
        <f t="shared" si="7"/>
        <v>nevyplněno</v>
      </c>
    </row>
    <row r="497" spans="7:8" x14ac:dyDescent="0.25">
      <c r="G497" s="12">
        <f>IF(H497="ano",VLOOKUP('databáze bodů'!D497,kubbATPmodel!$H$9:$HE$61,((HLOOKUP(F497,kubbATPmodel!$I$5:$HE$61,56,0))+1),0),0)</f>
        <v>0</v>
      </c>
      <c r="H497" s="15" t="str">
        <f t="shared" si="7"/>
        <v>nevyplněno</v>
      </c>
    </row>
    <row r="498" spans="7:8" x14ac:dyDescent="0.25">
      <c r="G498" s="12">
        <f>IF(H498="ano",VLOOKUP('databáze bodů'!D498,kubbATPmodel!$H$9:$HE$61,((HLOOKUP(F498,kubbATPmodel!$I$5:$HE$61,56,0))+1),0),0)</f>
        <v>0</v>
      </c>
      <c r="H498" s="15" t="str">
        <f t="shared" si="7"/>
        <v>nevyplněno</v>
      </c>
    </row>
    <row r="499" spans="7:8" x14ac:dyDescent="0.25">
      <c r="G499" s="12">
        <f>IF(H499="ano",VLOOKUP('databáze bodů'!D499,kubbATPmodel!$H$9:$HE$61,((HLOOKUP(F499,kubbATPmodel!$I$5:$HE$61,56,0))+1),0),0)</f>
        <v>0</v>
      </c>
      <c r="H499" s="15" t="str">
        <f t="shared" si="7"/>
        <v>nevyplněno</v>
      </c>
    </row>
    <row r="500" spans="7:8" x14ac:dyDescent="0.25">
      <c r="G500" s="12">
        <f>IF(H500="ano",VLOOKUP('databáze bodů'!D500,kubbATPmodel!$H$9:$HE$61,((HLOOKUP(F500,kubbATPmodel!$I$5:$HE$61,56,0))+1),0),0)</f>
        <v>0</v>
      </c>
      <c r="H500" s="15" t="str">
        <f t="shared" si="7"/>
        <v>nevyplněno</v>
      </c>
    </row>
    <row r="501" spans="7:8" x14ac:dyDescent="0.25">
      <c r="G501" s="12">
        <f>IF(H501="ano",VLOOKUP('databáze bodů'!D501,kubbATPmodel!$H$9:$HE$61,((HLOOKUP(F501,kubbATPmodel!$I$5:$HE$61,56,0))+1),0),0)</f>
        <v>0</v>
      </c>
      <c r="H501" s="15" t="str">
        <f t="shared" si="7"/>
        <v>nevyplněno</v>
      </c>
    </row>
    <row r="502" spans="7:8" x14ac:dyDescent="0.25">
      <c r="G502" s="12">
        <f>IF(H502="ano",VLOOKUP('databáze bodů'!D502,kubbATPmodel!$H$9:$HE$61,((HLOOKUP(F502,kubbATPmodel!$I$5:$HE$61,56,0))+1),0),0)</f>
        <v>0</v>
      </c>
      <c r="H502" s="15" t="str">
        <f t="shared" si="7"/>
        <v>nevyplněno</v>
      </c>
    </row>
    <row r="503" spans="7:8" x14ac:dyDescent="0.25">
      <c r="G503" s="12">
        <f>IF(H503="ano",VLOOKUP('databáze bodů'!D503,kubbATPmodel!$H$9:$HE$61,((HLOOKUP(F503,kubbATPmodel!$I$5:$HE$61,56,0))+1),0),0)</f>
        <v>0</v>
      </c>
      <c r="H503" s="15" t="str">
        <f t="shared" si="7"/>
        <v>nevyplněno</v>
      </c>
    </row>
    <row r="504" spans="7:8" x14ac:dyDescent="0.25">
      <c r="G504" s="12">
        <f>IF(H504="ano",VLOOKUP('databáze bodů'!D504,kubbATPmodel!$H$9:$HE$61,((HLOOKUP(F504,kubbATPmodel!$I$5:$HE$61,56,0))+1),0),0)</f>
        <v>0</v>
      </c>
      <c r="H504" s="15" t="str">
        <f t="shared" si="7"/>
        <v>nevyplněno</v>
      </c>
    </row>
    <row r="505" spans="7:8" x14ac:dyDescent="0.25">
      <c r="G505" s="12">
        <f>IF(H505="ano",VLOOKUP('databáze bodů'!D505,kubbATPmodel!$H$9:$HE$61,((HLOOKUP(F505,kubbATPmodel!$I$5:$HE$61,56,0))+1),0),0)</f>
        <v>0</v>
      </c>
      <c r="H505" s="15" t="str">
        <f t="shared" si="7"/>
        <v>nevyplněno</v>
      </c>
    </row>
    <row r="506" spans="7:8" x14ac:dyDescent="0.25">
      <c r="G506" s="12">
        <f>IF(H506="ano",VLOOKUP('databáze bodů'!D506,kubbATPmodel!$H$9:$HE$61,((HLOOKUP(F506,kubbATPmodel!$I$5:$HE$61,56,0))+1),0),0)</f>
        <v>0</v>
      </c>
      <c r="H506" s="15" t="str">
        <f t="shared" si="7"/>
        <v>nevyplněno</v>
      </c>
    </row>
    <row r="507" spans="7:8" x14ac:dyDescent="0.25">
      <c r="G507" s="12">
        <f>IF(H507="ano",VLOOKUP('databáze bodů'!D507,kubbATPmodel!$H$9:$HE$61,((HLOOKUP(F507,kubbATPmodel!$I$5:$HE$61,56,0))+1),0),0)</f>
        <v>0</v>
      </c>
      <c r="H507" s="15" t="str">
        <f t="shared" si="7"/>
        <v>nevyplněno</v>
      </c>
    </row>
    <row r="508" spans="7:8" x14ac:dyDescent="0.25">
      <c r="G508" s="12">
        <f>IF(H508="ano",VLOOKUP('databáze bodů'!D508,kubbATPmodel!$H$9:$HE$61,((HLOOKUP(F508,kubbATPmodel!$I$5:$HE$61,56,0))+1),0),0)</f>
        <v>0</v>
      </c>
      <c r="H508" s="15" t="str">
        <f t="shared" si="7"/>
        <v>nevyplněno</v>
      </c>
    </row>
    <row r="509" spans="7:8" x14ac:dyDescent="0.25">
      <c r="G509" s="12">
        <f>IF(H509="ano",VLOOKUP('databáze bodů'!D509,kubbATPmodel!$H$9:$HE$61,((HLOOKUP(F509,kubbATPmodel!$I$5:$HE$61,56,0))+1),0),0)</f>
        <v>0</v>
      </c>
      <c r="H509" s="15" t="str">
        <f t="shared" si="7"/>
        <v>nevyplněno</v>
      </c>
    </row>
    <row r="510" spans="7:8" x14ac:dyDescent="0.25">
      <c r="G510" s="12">
        <f>IF(H510="ano",VLOOKUP('databáze bodů'!D510,kubbATPmodel!$H$9:$HE$61,((HLOOKUP(F510,kubbATPmodel!$I$5:$HE$61,56,0))+1),0),0)</f>
        <v>0</v>
      </c>
      <c r="H510" s="15" t="str">
        <f t="shared" si="7"/>
        <v>nevyplněno</v>
      </c>
    </row>
    <row r="511" spans="7:8" x14ac:dyDescent="0.25">
      <c r="G511" s="12">
        <f>IF(H511="ano",VLOOKUP('databáze bodů'!D511,kubbATPmodel!$H$9:$HE$61,((HLOOKUP(F511,kubbATPmodel!$I$5:$HE$61,56,0))+1),0),0)</f>
        <v>0</v>
      </c>
      <c r="H511" s="15" t="str">
        <f t="shared" si="7"/>
        <v>nevyplněno</v>
      </c>
    </row>
    <row r="512" spans="7:8" x14ac:dyDescent="0.25">
      <c r="G512" s="12">
        <f>IF(H512="ano",VLOOKUP('databáze bodů'!D512,kubbATPmodel!$H$9:$HE$61,((HLOOKUP(F512,kubbATPmodel!$I$5:$HE$61,56,0))+1),0),0)</f>
        <v>0</v>
      </c>
      <c r="H512" s="15" t="str">
        <f t="shared" si="7"/>
        <v>nevyplněno</v>
      </c>
    </row>
    <row r="513" spans="7:8" x14ac:dyDescent="0.25">
      <c r="G513" s="12">
        <f>IF(H513="ano",VLOOKUP('databáze bodů'!D513,kubbATPmodel!$H$9:$HE$61,((HLOOKUP(F513,kubbATPmodel!$I$5:$HE$61,56,0))+1),0),0)</f>
        <v>0</v>
      </c>
      <c r="H513" s="15" t="str">
        <f t="shared" si="7"/>
        <v>nevyplněno</v>
      </c>
    </row>
    <row r="514" spans="7:8" x14ac:dyDescent="0.25">
      <c r="G514" s="12">
        <f>IF(H514="ano",VLOOKUP('databáze bodů'!D514,kubbATPmodel!$H$9:$HE$61,((HLOOKUP(F514,kubbATPmodel!$I$5:$HE$61,56,0))+1),0),0)</f>
        <v>0</v>
      </c>
      <c r="H514" s="15" t="str">
        <f t="shared" si="7"/>
        <v>nevyplněno</v>
      </c>
    </row>
    <row r="515" spans="7:8" x14ac:dyDescent="0.25">
      <c r="G515" s="12">
        <f>IF(H515="ano",VLOOKUP('databáze bodů'!D515,kubbATPmodel!$H$9:$HE$61,((HLOOKUP(F515,kubbATPmodel!$I$5:$HE$61,56,0))+1),0),0)</f>
        <v>0</v>
      </c>
      <c r="H515" s="15" t="str">
        <f t="shared" ref="H515:H578" si="8">IF(E515=0,"nevyplněno",IF(($K$5-E515)&lt;$K$3,"ano","ne"))</f>
        <v>nevyplněno</v>
      </c>
    </row>
    <row r="516" spans="7:8" x14ac:dyDescent="0.25">
      <c r="G516" s="12">
        <f>IF(H516="ano",VLOOKUP('databáze bodů'!D516,kubbATPmodel!$H$9:$HE$61,((HLOOKUP(F516,kubbATPmodel!$I$5:$HE$61,56,0))+1),0),0)</f>
        <v>0</v>
      </c>
      <c r="H516" s="15" t="str">
        <f t="shared" si="8"/>
        <v>nevyplněno</v>
      </c>
    </row>
    <row r="517" spans="7:8" x14ac:dyDescent="0.25">
      <c r="G517" s="12">
        <f>IF(H517="ano",VLOOKUP('databáze bodů'!D517,kubbATPmodel!$H$9:$HE$61,((HLOOKUP(F517,kubbATPmodel!$I$5:$HE$61,56,0))+1),0),0)</f>
        <v>0</v>
      </c>
      <c r="H517" s="15" t="str">
        <f t="shared" si="8"/>
        <v>nevyplněno</v>
      </c>
    </row>
    <row r="518" spans="7:8" x14ac:dyDescent="0.25">
      <c r="G518" s="12">
        <f>IF(H518="ano",VLOOKUP('databáze bodů'!D518,kubbATPmodel!$H$9:$HE$61,((HLOOKUP(F518,kubbATPmodel!$I$5:$HE$61,56,0))+1),0),0)</f>
        <v>0</v>
      </c>
      <c r="H518" s="15" t="str">
        <f t="shared" si="8"/>
        <v>nevyplněno</v>
      </c>
    </row>
    <row r="519" spans="7:8" x14ac:dyDescent="0.25">
      <c r="G519" s="12">
        <f>IF(H519="ano",VLOOKUP('databáze bodů'!D519,kubbATPmodel!$H$9:$HE$61,((HLOOKUP(F519,kubbATPmodel!$I$5:$HE$61,56,0))+1),0),0)</f>
        <v>0</v>
      </c>
      <c r="H519" s="15" t="str">
        <f t="shared" si="8"/>
        <v>nevyplněno</v>
      </c>
    </row>
    <row r="520" spans="7:8" x14ac:dyDescent="0.25">
      <c r="G520" s="12">
        <f>IF(H520="ano",VLOOKUP('databáze bodů'!D520,kubbATPmodel!$H$9:$HE$61,((HLOOKUP(F520,kubbATPmodel!$I$5:$HE$61,56,0))+1),0),0)</f>
        <v>0</v>
      </c>
      <c r="H520" s="15" t="str">
        <f t="shared" si="8"/>
        <v>nevyplněno</v>
      </c>
    </row>
    <row r="521" spans="7:8" x14ac:dyDescent="0.25">
      <c r="G521" s="12">
        <f>IF(H521="ano",VLOOKUP('databáze bodů'!D521,kubbATPmodel!$H$9:$HE$61,((HLOOKUP(F521,kubbATPmodel!$I$5:$HE$61,56,0))+1),0),0)</f>
        <v>0</v>
      </c>
      <c r="H521" s="15" t="str">
        <f t="shared" si="8"/>
        <v>nevyplněno</v>
      </c>
    </row>
    <row r="522" spans="7:8" x14ac:dyDescent="0.25">
      <c r="G522" s="12">
        <f>IF(H522="ano",VLOOKUP('databáze bodů'!D522,kubbATPmodel!$H$9:$HE$61,((HLOOKUP(F522,kubbATPmodel!$I$5:$HE$61,56,0))+1),0),0)</f>
        <v>0</v>
      </c>
      <c r="H522" s="15" t="str">
        <f t="shared" si="8"/>
        <v>nevyplněno</v>
      </c>
    </row>
    <row r="523" spans="7:8" x14ac:dyDescent="0.25">
      <c r="G523" s="12">
        <f>IF(H523="ano",VLOOKUP('databáze bodů'!D523,kubbATPmodel!$H$9:$HE$61,((HLOOKUP(F523,kubbATPmodel!$I$5:$HE$61,56,0))+1),0),0)</f>
        <v>0</v>
      </c>
      <c r="H523" s="15" t="str">
        <f t="shared" si="8"/>
        <v>nevyplněno</v>
      </c>
    </row>
    <row r="524" spans="7:8" x14ac:dyDescent="0.25">
      <c r="G524" s="12">
        <f>IF(H524="ano",VLOOKUP('databáze bodů'!D524,kubbATPmodel!$H$9:$HE$61,((HLOOKUP(F524,kubbATPmodel!$I$5:$HE$61,56,0))+1),0),0)</f>
        <v>0</v>
      </c>
      <c r="H524" s="15" t="str">
        <f t="shared" si="8"/>
        <v>nevyplněno</v>
      </c>
    </row>
    <row r="525" spans="7:8" x14ac:dyDescent="0.25">
      <c r="G525" s="12">
        <f>IF(H525="ano",VLOOKUP('databáze bodů'!D525,kubbATPmodel!$H$9:$HE$61,((HLOOKUP(F525,kubbATPmodel!$I$5:$HE$61,56,0))+1),0),0)</f>
        <v>0</v>
      </c>
      <c r="H525" s="15" t="str">
        <f t="shared" si="8"/>
        <v>nevyplněno</v>
      </c>
    </row>
    <row r="526" spans="7:8" x14ac:dyDescent="0.25">
      <c r="G526" s="12">
        <f>IF(H526="ano",VLOOKUP('databáze bodů'!D526,kubbATPmodel!$H$9:$HE$61,((HLOOKUP(F526,kubbATPmodel!$I$5:$HE$61,56,0))+1),0),0)</f>
        <v>0</v>
      </c>
      <c r="H526" s="15" t="str">
        <f t="shared" si="8"/>
        <v>nevyplněno</v>
      </c>
    </row>
    <row r="527" spans="7:8" x14ac:dyDescent="0.25">
      <c r="G527" s="12">
        <f>IF(H527="ano",VLOOKUP('databáze bodů'!D527,kubbATPmodel!$H$9:$HE$61,((HLOOKUP(F527,kubbATPmodel!$I$5:$HE$61,56,0))+1),0),0)</f>
        <v>0</v>
      </c>
      <c r="H527" s="15" t="str">
        <f t="shared" si="8"/>
        <v>nevyplněno</v>
      </c>
    </row>
    <row r="528" spans="7:8" x14ac:dyDescent="0.25">
      <c r="G528" s="12">
        <f>IF(H528="ano",VLOOKUP('databáze bodů'!D528,kubbATPmodel!$H$9:$HE$61,((HLOOKUP(F528,kubbATPmodel!$I$5:$HE$61,56,0))+1),0),0)</f>
        <v>0</v>
      </c>
      <c r="H528" s="15" t="str">
        <f t="shared" si="8"/>
        <v>nevyplněno</v>
      </c>
    </row>
    <row r="529" spans="7:8" x14ac:dyDescent="0.25">
      <c r="G529" s="12">
        <f>IF(H529="ano",VLOOKUP('databáze bodů'!D529,kubbATPmodel!$H$9:$HE$61,((HLOOKUP(F529,kubbATPmodel!$I$5:$HE$61,56,0))+1),0),0)</f>
        <v>0</v>
      </c>
      <c r="H529" s="15" t="str">
        <f t="shared" si="8"/>
        <v>nevyplněno</v>
      </c>
    </row>
    <row r="530" spans="7:8" x14ac:dyDescent="0.25">
      <c r="G530" s="12">
        <f>IF(H530="ano",VLOOKUP('databáze bodů'!D530,kubbATPmodel!$H$9:$HE$61,((HLOOKUP(F530,kubbATPmodel!$I$5:$HE$61,56,0))+1),0),0)</f>
        <v>0</v>
      </c>
      <c r="H530" s="15" t="str">
        <f t="shared" si="8"/>
        <v>nevyplněno</v>
      </c>
    </row>
    <row r="531" spans="7:8" x14ac:dyDescent="0.25">
      <c r="G531" s="12">
        <f>IF(H531="ano",VLOOKUP('databáze bodů'!D531,kubbATPmodel!$H$9:$HE$61,((HLOOKUP(F531,kubbATPmodel!$I$5:$HE$61,56,0))+1),0),0)</f>
        <v>0</v>
      </c>
      <c r="H531" s="15" t="str">
        <f t="shared" si="8"/>
        <v>nevyplněno</v>
      </c>
    </row>
    <row r="532" spans="7:8" x14ac:dyDescent="0.25">
      <c r="G532" s="12">
        <f>IF(H532="ano",VLOOKUP('databáze bodů'!D532,kubbATPmodel!$H$9:$HE$61,((HLOOKUP(F532,kubbATPmodel!$I$5:$HE$61,56,0))+1),0),0)</f>
        <v>0</v>
      </c>
      <c r="H532" s="15" t="str">
        <f t="shared" si="8"/>
        <v>nevyplněno</v>
      </c>
    </row>
    <row r="533" spans="7:8" x14ac:dyDescent="0.25">
      <c r="G533" s="12">
        <f>IF(H533="ano",VLOOKUP('databáze bodů'!D533,kubbATPmodel!$H$9:$HE$61,((HLOOKUP(F533,kubbATPmodel!$I$5:$HE$61,56,0))+1),0),0)</f>
        <v>0</v>
      </c>
      <c r="H533" s="15" t="str">
        <f t="shared" si="8"/>
        <v>nevyplněno</v>
      </c>
    </row>
    <row r="534" spans="7:8" x14ac:dyDescent="0.25">
      <c r="G534" s="12">
        <f>IF(H534="ano",VLOOKUP('databáze bodů'!D534,kubbATPmodel!$H$9:$HE$61,((HLOOKUP(F534,kubbATPmodel!$I$5:$HE$61,56,0))+1),0),0)</f>
        <v>0</v>
      </c>
      <c r="H534" s="15" t="str">
        <f t="shared" si="8"/>
        <v>nevyplněno</v>
      </c>
    </row>
    <row r="535" spans="7:8" x14ac:dyDescent="0.25">
      <c r="G535" s="12">
        <f>IF(H535="ano",VLOOKUP('databáze bodů'!D535,kubbATPmodel!$H$9:$HE$61,((HLOOKUP(F535,kubbATPmodel!$I$5:$HE$61,56,0))+1),0),0)</f>
        <v>0</v>
      </c>
      <c r="H535" s="15" t="str">
        <f t="shared" si="8"/>
        <v>nevyplněno</v>
      </c>
    </row>
    <row r="536" spans="7:8" x14ac:dyDescent="0.25">
      <c r="G536" s="12">
        <f>IF(H536="ano",VLOOKUP('databáze bodů'!D536,kubbATPmodel!$H$9:$HE$61,((HLOOKUP(F536,kubbATPmodel!$I$5:$HE$61,56,0))+1),0),0)</f>
        <v>0</v>
      </c>
      <c r="H536" s="15" t="str">
        <f t="shared" si="8"/>
        <v>nevyplněno</v>
      </c>
    </row>
    <row r="537" spans="7:8" x14ac:dyDescent="0.25">
      <c r="G537" s="12">
        <f>IF(H537="ano",VLOOKUP('databáze bodů'!D537,kubbATPmodel!$H$9:$HE$61,((HLOOKUP(F537,kubbATPmodel!$I$5:$HE$61,56,0))+1),0),0)</f>
        <v>0</v>
      </c>
      <c r="H537" s="15" t="str">
        <f t="shared" si="8"/>
        <v>nevyplněno</v>
      </c>
    </row>
    <row r="538" spans="7:8" x14ac:dyDescent="0.25">
      <c r="G538" s="12">
        <f>IF(H538="ano",VLOOKUP('databáze bodů'!D538,kubbATPmodel!$H$9:$HE$61,((HLOOKUP(F538,kubbATPmodel!$I$5:$HE$61,56,0))+1),0),0)</f>
        <v>0</v>
      </c>
      <c r="H538" s="15" t="str">
        <f t="shared" si="8"/>
        <v>nevyplněno</v>
      </c>
    </row>
    <row r="539" spans="7:8" x14ac:dyDescent="0.25">
      <c r="G539" s="12">
        <f>IF(H539="ano",VLOOKUP('databáze bodů'!D539,kubbATPmodel!$H$9:$HE$61,((HLOOKUP(F539,kubbATPmodel!$I$5:$HE$61,56,0))+1),0),0)</f>
        <v>0</v>
      </c>
      <c r="H539" s="15" t="str">
        <f t="shared" si="8"/>
        <v>nevyplněno</v>
      </c>
    </row>
    <row r="540" spans="7:8" x14ac:dyDescent="0.25">
      <c r="G540" s="12">
        <f>IF(H540="ano",VLOOKUP('databáze bodů'!D540,kubbATPmodel!$H$9:$HE$61,((HLOOKUP(F540,kubbATPmodel!$I$5:$HE$61,56,0))+1),0),0)</f>
        <v>0</v>
      </c>
      <c r="H540" s="15" t="str">
        <f t="shared" si="8"/>
        <v>nevyplněno</v>
      </c>
    </row>
    <row r="541" spans="7:8" x14ac:dyDescent="0.25">
      <c r="G541" s="12">
        <f>IF(H541="ano",VLOOKUP('databáze bodů'!D541,kubbATPmodel!$H$9:$HE$61,((HLOOKUP(F541,kubbATPmodel!$I$5:$HE$61,56,0))+1),0),0)</f>
        <v>0</v>
      </c>
      <c r="H541" s="15" t="str">
        <f t="shared" si="8"/>
        <v>nevyplněno</v>
      </c>
    </row>
    <row r="542" spans="7:8" x14ac:dyDescent="0.25">
      <c r="G542" s="12">
        <f>IF(H542="ano",VLOOKUP('databáze bodů'!D542,kubbATPmodel!$H$9:$HE$61,((HLOOKUP(F542,kubbATPmodel!$I$5:$HE$61,56,0))+1),0),0)</f>
        <v>0</v>
      </c>
      <c r="H542" s="15" t="str">
        <f t="shared" si="8"/>
        <v>nevyplněno</v>
      </c>
    </row>
    <row r="543" spans="7:8" x14ac:dyDescent="0.25">
      <c r="G543" s="12">
        <f>IF(H543="ano",VLOOKUP('databáze bodů'!D543,kubbATPmodel!$H$9:$HE$61,((HLOOKUP(F543,kubbATPmodel!$I$5:$HE$61,56,0))+1),0),0)</f>
        <v>0</v>
      </c>
      <c r="H543" s="15" t="str">
        <f t="shared" si="8"/>
        <v>nevyplněno</v>
      </c>
    </row>
    <row r="544" spans="7:8" x14ac:dyDescent="0.25">
      <c r="G544" s="12">
        <f>IF(H544="ano",VLOOKUP('databáze bodů'!D544,kubbATPmodel!$H$9:$HE$61,((HLOOKUP(F544,kubbATPmodel!$I$5:$HE$61,56,0))+1),0),0)</f>
        <v>0</v>
      </c>
      <c r="H544" s="15" t="str">
        <f t="shared" si="8"/>
        <v>nevyplněno</v>
      </c>
    </row>
    <row r="545" spans="7:8" x14ac:dyDescent="0.25">
      <c r="G545" s="12">
        <f>IF(H545="ano",VLOOKUP('databáze bodů'!D545,kubbATPmodel!$H$9:$HE$61,((HLOOKUP(F545,kubbATPmodel!$I$5:$HE$61,56,0))+1),0),0)</f>
        <v>0</v>
      </c>
      <c r="H545" s="15" t="str">
        <f t="shared" si="8"/>
        <v>nevyplněno</v>
      </c>
    </row>
    <row r="546" spans="7:8" x14ac:dyDescent="0.25">
      <c r="G546" s="12">
        <f>IF(H546="ano",VLOOKUP('databáze bodů'!D546,kubbATPmodel!$H$9:$HE$61,((HLOOKUP(F546,kubbATPmodel!$I$5:$HE$61,56,0))+1),0),0)</f>
        <v>0</v>
      </c>
      <c r="H546" s="15" t="str">
        <f t="shared" si="8"/>
        <v>nevyplněno</v>
      </c>
    </row>
    <row r="547" spans="7:8" x14ac:dyDescent="0.25">
      <c r="G547" s="12">
        <f>IF(H547="ano",VLOOKUP('databáze bodů'!D547,kubbATPmodel!$H$9:$HE$61,((HLOOKUP(F547,kubbATPmodel!$I$5:$HE$61,56,0))+1),0),0)</f>
        <v>0</v>
      </c>
      <c r="H547" s="15" t="str">
        <f t="shared" si="8"/>
        <v>nevyplněno</v>
      </c>
    </row>
    <row r="548" spans="7:8" x14ac:dyDescent="0.25">
      <c r="G548" s="12">
        <f>IF(H548="ano",VLOOKUP('databáze bodů'!D548,kubbATPmodel!$H$9:$HE$61,((HLOOKUP(F548,kubbATPmodel!$I$5:$HE$61,56,0))+1),0),0)</f>
        <v>0</v>
      </c>
      <c r="H548" s="15" t="str">
        <f t="shared" si="8"/>
        <v>nevyplněno</v>
      </c>
    </row>
    <row r="549" spans="7:8" x14ac:dyDescent="0.25">
      <c r="G549" s="12">
        <f>IF(H549="ano",VLOOKUP('databáze bodů'!D549,kubbATPmodel!$H$9:$HE$61,((HLOOKUP(F549,kubbATPmodel!$I$5:$HE$61,56,0))+1),0),0)</f>
        <v>0</v>
      </c>
      <c r="H549" s="15" t="str">
        <f t="shared" si="8"/>
        <v>nevyplněno</v>
      </c>
    </row>
    <row r="550" spans="7:8" x14ac:dyDescent="0.25">
      <c r="G550" s="12">
        <f>IF(H550="ano",VLOOKUP('databáze bodů'!D550,kubbATPmodel!$H$9:$HE$61,((HLOOKUP(F550,kubbATPmodel!$I$5:$HE$61,56,0))+1),0),0)</f>
        <v>0</v>
      </c>
      <c r="H550" s="15" t="str">
        <f t="shared" si="8"/>
        <v>nevyplněno</v>
      </c>
    </row>
    <row r="551" spans="7:8" x14ac:dyDescent="0.25">
      <c r="G551" s="12">
        <f>IF(H551="ano",VLOOKUP('databáze bodů'!D551,kubbATPmodel!$H$9:$HE$61,((HLOOKUP(F551,kubbATPmodel!$I$5:$HE$61,56,0))+1),0),0)</f>
        <v>0</v>
      </c>
      <c r="H551" s="15" t="str">
        <f t="shared" si="8"/>
        <v>nevyplněno</v>
      </c>
    </row>
    <row r="552" spans="7:8" x14ac:dyDescent="0.25">
      <c r="G552" s="12">
        <f>IF(H552="ano",VLOOKUP('databáze bodů'!D552,kubbATPmodel!$H$9:$HE$61,((HLOOKUP(F552,kubbATPmodel!$I$5:$HE$61,56,0))+1),0),0)</f>
        <v>0</v>
      </c>
      <c r="H552" s="15" t="str">
        <f t="shared" si="8"/>
        <v>nevyplněno</v>
      </c>
    </row>
    <row r="553" spans="7:8" x14ac:dyDescent="0.25">
      <c r="G553" s="12">
        <f>IF(H553="ano",VLOOKUP('databáze bodů'!D553,kubbATPmodel!$H$9:$HE$61,((HLOOKUP(F553,kubbATPmodel!$I$5:$HE$61,56,0))+1),0),0)</f>
        <v>0</v>
      </c>
      <c r="H553" s="15" t="str">
        <f t="shared" si="8"/>
        <v>nevyplněno</v>
      </c>
    </row>
    <row r="554" spans="7:8" x14ac:dyDescent="0.25">
      <c r="G554" s="12">
        <f>IF(H554="ano",VLOOKUP('databáze bodů'!D554,kubbATPmodel!$H$9:$HE$61,((HLOOKUP(F554,kubbATPmodel!$I$5:$HE$61,56,0))+1),0),0)</f>
        <v>0</v>
      </c>
      <c r="H554" s="15" t="str">
        <f t="shared" si="8"/>
        <v>nevyplněno</v>
      </c>
    </row>
    <row r="555" spans="7:8" x14ac:dyDescent="0.25">
      <c r="G555" s="12">
        <f>IF(H555="ano",VLOOKUP('databáze bodů'!D555,kubbATPmodel!$H$9:$HE$61,((HLOOKUP(F555,kubbATPmodel!$I$5:$HE$61,56,0))+1),0),0)</f>
        <v>0</v>
      </c>
      <c r="H555" s="15" t="str">
        <f t="shared" si="8"/>
        <v>nevyplněno</v>
      </c>
    </row>
    <row r="556" spans="7:8" x14ac:dyDescent="0.25">
      <c r="G556" s="12">
        <f>IF(H556="ano",VLOOKUP('databáze bodů'!D556,kubbATPmodel!$H$9:$HE$61,((HLOOKUP(F556,kubbATPmodel!$I$5:$HE$61,56,0))+1),0),0)</f>
        <v>0</v>
      </c>
      <c r="H556" s="15" t="str">
        <f t="shared" si="8"/>
        <v>nevyplněno</v>
      </c>
    </row>
    <row r="557" spans="7:8" x14ac:dyDescent="0.25">
      <c r="G557" s="12">
        <f>IF(H557="ano",VLOOKUP('databáze bodů'!D557,kubbATPmodel!$H$9:$HE$61,((HLOOKUP(F557,kubbATPmodel!$I$5:$HE$61,56,0))+1),0),0)</f>
        <v>0</v>
      </c>
      <c r="H557" s="15" t="str">
        <f t="shared" si="8"/>
        <v>nevyplněno</v>
      </c>
    </row>
    <row r="558" spans="7:8" x14ac:dyDescent="0.25">
      <c r="G558" s="12">
        <f>IF(H558="ano",VLOOKUP('databáze bodů'!D558,kubbATPmodel!$H$9:$HE$61,((HLOOKUP(F558,kubbATPmodel!$I$5:$HE$61,56,0))+1),0),0)</f>
        <v>0</v>
      </c>
      <c r="H558" s="15" t="str">
        <f t="shared" si="8"/>
        <v>nevyplněno</v>
      </c>
    </row>
    <row r="559" spans="7:8" x14ac:dyDescent="0.25">
      <c r="G559" s="12">
        <f>IF(H559="ano",VLOOKUP('databáze bodů'!D559,kubbATPmodel!$H$9:$HE$61,((HLOOKUP(F559,kubbATPmodel!$I$5:$HE$61,56,0))+1),0),0)</f>
        <v>0</v>
      </c>
      <c r="H559" s="15" t="str">
        <f t="shared" si="8"/>
        <v>nevyplněno</v>
      </c>
    </row>
    <row r="560" spans="7:8" x14ac:dyDescent="0.25">
      <c r="G560" s="12">
        <f>IF(H560="ano",VLOOKUP('databáze bodů'!D560,kubbATPmodel!$H$9:$HE$61,((HLOOKUP(F560,kubbATPmodel!$I$5:$HE$61,56,0))+1),0),0)</f>
        <v>0</v>
      </c>
      <c r="H560" s="15" t="str">
        <f t="shared" si="8"/>
        <v>nevyplněno</v>
      </c>
    </row>
    <row r="561" spans="7:8" x14ac:dyDescent="0.25">
      <c r="G561" s="12">
        <f>IF(H561="ano",VLOOKUP('databáze bodů'!D561,kubbATPmodel!$H$9:$HE$61,((HLOOKUP(F561,kubbATPmodel!$I$5:$HE$61,56,0))+1),0),0)</f>
        <v>0</v>
      </c>
      <c r="H561" s="15" t="str">
        <f t="shared" si="8"/>
        <v>nevyplněno</v>
      </c>
    </row>
    <row r="562" spans="7:8" x14ac:dyDescent="0.25">
      <c r="G562" s="12">
        <f>IF(H562="ano",VLOOKUP('databáze bodů'!D562,kubbATPmodel!$H$9:$HE$61,((HLOOKUP(F562,kubbATPmodel!$I$5:$HE$61,56,0))+1),0),0)</f>
        <v>0</v>
      </c>
      <c r="H562" s="15" t="str">
        <f t="shared" si="8"/>
        <v>nevyplněno</v>
      </c>
    </row>
    <row r="563" spans="7:8" x14ac:dyDescent="0.25">
      <c r="G563" s="12">
        <f>IF(H563="ano",VLOOKUP('databáze bodů'!D563,kubbATPmodel!$H$9:$HE$61,((HLOOKUP(F563,kubbATPmodel!$I$5:$HE$61,56,0))+1),0),0)</f>
        <v>0</v>
      </c>
      <c r="H563" s="15" t="str">
        <f t="shared" si="8"/>
        <v>nevyplněno</v>
      </c>
    </row>
    <row r="564" spans="7:8" x14ac:dyDescent="0.25">
      <c r="G564" s="12">
        <f>IF(H564="ano",VLOOKUP('databáze bodů'!D564,kubbATPmodel!$H$9:$HE$61,((HLOOKUP(F564,kubbATPmodel!$I$5:$HE$61,56,0))+1),0),0)</f>
        <v>0</v>
      </c>
      <c r="H564" s="15" t="str">
        <f t="shared" si="8"/>
        <v>nevyplněno</v>
      </c>
    </row>
    <row r="565" spans="7:8" x14ac:dyDescent="0.25">
      <c r="G565" s="12">
        <f>IF(H565="ano",VLOOKUP('databáze bodů'!D565,kubbATPmodel!$H$9:$HE$61,((HLOOKUP(F565,kubbATPmodel!$I$5:$HE$61,56,0))+1),0),0)</f>
        <v>0</v>
      </c>
      <c r="H565" s="15" t="str">
        <f t="shared" si="8"/>
        <v>nevyplněno</v>
      </c>
    </row>
    <row r="566" spans="7:8" x14ac:dyDescent="0.25">
      <c r="G566" s="12">
        <f>IF(H566="ano",VLOOKUP('databáze bodů'!D566,kubbATPmodel!$H$9:$HE$61,((HLOOKUP(F566,kubbATPmodel!$I$5:$HE$61,56,0))+1),0),0)</f>
        <v>0</v>
      </c>
      <c r="H566" s="15" t="str">
        <f t="shared" si="8"/>
        <v>nevyplněno</v>
      </c>
    </row>
    <row r="567" spans="7:8" x14ac:dyDescent="0.25">
      <c r="G567" s="12">
        <f>IF(H567="ano",VLOOKUP('databáze bodů'!D567,kubbATPmodel!$H$9:$HE$61,((HLOOKUP(F567,kubbATPmodel!$I$5:$HE$61,56,0))+1),0),0)</f>
        <v>0</v>
      </c>
      <c r="H567" s="15" t="str">
        <f t="shared" si="8"/>
        <v>nevyplněno</v>
      </c>
    </row>
    <row r="568" spans="7:8" x14ac:dyDescent="0.25">
      <c r="G568" s="12">
        <f>IF(H568="ano",VLOOKUP('databáze bodů'!D568,kubbATPmodel!$H$9:$HE$61,((HLOOKUP(F568,kubbATPmodel!$I$5:$HE$61,56,0))+1),0),0)</f>
        <v>0</v>
      </c>
      <c r="H568" s="15" t="str">
        <f t="shared" si="8"/>
        <v>nevyplněno</v>
      </c>
    </row>
    <row r="569" spans="7:8" x14ac:dyDescent="0.25">
      <c r="G569" s="12">
        <f>IF(H569="ano",VLOOKUP('databáze bodů'!D569,kubbATPmodel!$H$9:$HE$61,((HLOOKUP(F569,kubbATPmodel!$I$5:$HE$61,56,0))+1),0),0)</f>
        <v>0</v>
      </c>
      <c r="H569" s="15" t="str">
        <f t="shared" si="8"/>
        <v>nevyplněno</v>
      </c>
    </row>
    <row r="570" spans="7:8" x14ac:dyDescent="0.25">
      <c r="G570" s="12">
        <f>IF(H570="ano",VLOOKUP('databáze bodů'!D570,kubbATPmodel!$H$9:$HE$61,((HLOOKUP(F570,kubbATPmodel!$I$5:$HE$61,56,0))+1),0),0)</f>
        <v>0</v>
      </c>
      <c r="H570" s="15" t="str">
        <f t="shared" si="8"/>
        <v>nevyplněno</v>
      </c>
    </row>
    <row r="571" spans="7:8" x14ac:dyDescent="0.25">
      <c r="G571" s="12">
        <f>IF(H571="ano",VLOOKUP('databáze bodů'!D571,kubbATPmodel!$H$9:$HE$61,((HLOOKUP(F571,kubbATPmodel!$I$5:$HE$61,56,0))+1),0),0)</f>
        <v>0</v>
      </c>
      <c r="H571" s="15" t="str">
        <f t="shared" si="8"/>
        <v>nevyplněno</v>
      </c>
    </row>
    <row r="572" spans="7:8" x14ac:dyDescent="0.25">
      <c r="G572" s="12">
        <f>IF(H572="ano",VLOOKUP('databáze bodů'!D572,kubbATPmodel!$H$9:$HE$61,((HLOOKUP(F572,kubbATPmodel!$I$5:$HE$61,56,0))+1),0),0)</f>
        <v>0</v>
      </c>
      <c r="H572" s="15" t="str">
        <f t="shared" si="8"/>
        <v>nevyplněno</v>
      </c>
    </row>
    <row r="573" spans="7:8" x14ac:dyDescent="0.25">
      <c r="G573" s="12">
        <f>IF(H573="ano",VLOOKUP('databáze bodů'!D573,kubbATPmodel!$H$9:$HE$61,((HLOOKUP(F573,kubbATPmodel!$I$5:$HE$61,56,0))+1),0),0)</f>
        <v>0</v>
      </c>
      <c r="H573" s="15" t="str">
        <f t="shared" si="8"/>
        <v>nevyplněno</v>
      </c>
    </row>
    <row r="574" spans="7:8" x14ac:dyDescent="0.25">
      <c r="G574" s="12">
        <f>IF(H574="ano",VLOOKUP('databáze bodů'!D574,kubbATPmodel!$H$9:$HE$61,((HLOOKUP(F574,kubbATPmodel!$I$5:$HE$61,56,0))+1),0),0)</f>
        <v>0</v>
      </c>
      <c r="H574" s="15" t="str">
        <f t="shared" si="8"/>
        <v>nevyplněno</v>
      </c>
    </row>
    <row r="575" spans="7:8" x14ac:dyDescent="0.25">
      <c r="G575" s="12">
        <f>IF(H575="ano",VLOOKUP('databáze bodů'!D575,kubbATPmodel!$H$9:$HE$61,((HLOOKUP(F575,kubbATPmodel!$I$5:$HE$61,56,0))+1),0),0)</f>
        <v>0</v>
      </c>
      <c r="H575" s="15" t="str">
        <f t="shared" si="8"/>
        <v>nevyplněno</v>
      </c>
    </row>
    <row r="576" spans="7:8" x14ac:dyDescent="0.25">
      <c r="G576" s="12">
        <f>IF(H576="ano",VLOOKUP('databáze bodů'!D576,kubbATPmodel!$H$9:$HE$61,((HLOOKUP(F576,kubbATPmodel!$I$5:$HE$61,56,0))+1),0),0)</f>
        <v>0</v>
      </c>
      <c r="H576" s="15" t="str">
        <f t="shared" si="8"/>
        <v>nevyplněno</v>
      </c>
    </row>
    <row r="577" spans="7:8" x14ac:dyDescent="0.25">
      <c r="G577" s="12">
        <f>IF(H577="ano",VLOOKUP('databáze bodů'!D577,kubbATPmodel!$H$9:$HE$61,((HLOOKUP(F577,kubbATPmodel!$I$5:$HE$61,56,0))+1),0),0)</f>
        <v>0</v>
      </c>
      <c r="H577" s="15" t="str">
        <f t="shared" si="8"/>
        <v>nevyplněno</v>
      </c>
    </row>
    <row r="578" spans="7:8" x14ac:dyDescent="0.25">
      <c r="G578" s="12">
        <f>IF(H578="ano",VLOOKUP('databáze bodů'!D578,kubbATPmodel!$H$9:$HE$61,((HLOOKUP(F578,kubbATPmodel!$I$5:$HE$61,56,0))+1),0),0)</f>
        <v>0</v>
      </c>
      <c r="H578" s="15" t="str">
        <f t="shared" si="8"/>
        <v>nevyplněno</v>
      </c>
    </row>
    <row r="579" spans="7:8" x14ac:dyDescent="0.25">
      <c r="G579" s="12">
        <f>IF(H579="ano",VLOOKUP('databáze bodů'!D579,kubbATPmodel!$H$9:$HE$61,((HLOOKUP(F579,kubbATPmodel!$I$5:$HE$61,56,0))+1),0),0)</f>
        <v>0</v>
      </c>
      <c r="H579" s="15" t="str">
        <f t="shared" ref="H579:H642" si="9">IF(E579=0,"nevyplněno",IF(($K$5-E579)&lt;$K$3,"ano","ne"))</f>
        <v>nevyplněno</v>
      </c>
    </row>
    <row r="580" spans="7:8" x14ac:dyDescent="0.25">
      <c r="G580" s="12">
        <f>IF(H580="ano",VLOOKUP('databáze bodů'!D580,kubbATPmodel!$H$9:$HE$61,((HLOOKUP(F580,kubbATPmodel!$I$5:$HE$61,56,0))+1),0),0)</f>
        <v>0</v>
      </c>
      <c r="H580" s="15" t="str">
        <f t="shared" si="9"/>
        <v>nevyplněno</v>
      </c>
    </row>
    <row r="581" spans="7:8" x14ac:dyDescent="0.25">
      <c r="G581" s="12">
        <f>IF(H581="ano",VLOOKUP('databáze bodů'!D581,kubbATPmodel!$H$9:$HE$61,((HLOOKUP(F581,kubbATPmodel!$I$5:$HE$61,56,0))+1),0),0)</f>
        <v>0</v>
      </c>
      <c r="H581" s="15" t="str">
        <f t="shared" si="9"/>
        <v>nevyplněno</v>
      </c>
    </row>
    <row r="582" spans="7:8" x14ac:dyDescent="0.25">
      <c r="G582" s="12">
        <f>IF(H582="ano",VLOOKUP('databáze bodů'!D582,kubbATPmodel!$H$9:$HE$61,((HLOOKUP(F582,kubbATPmodel!$I$5:$HE$61,56,0))+1),0),0)</f>
        <v>0</v>
      </c>
      <c r="H582" s="15" t="str">
        <f t="shared" si="9"/>
        <v>nevyplněno</v>
      </c>
    </row>
    <row r="583" spans="7:8" x14ac:dyDescent="0.25">
      <c r="G583" s="12">
        <f>IF(H583="ano",VLOOKUP('databáze bodů'!D583,kubbATPmodel!$H$9:$HE$61,((HLOOKUP(F583,kubbATPmodel!$I$5:$HE$61,56,0))+1),0),0)</f>
        <v>0</v>
      </c>
      <c r="H583" s="15" t="str">
        <f t="shared" si="9"/>
        <v>nevyplněno</v>
      </c>
    </row>
    <row r="584" spans="7:8" x14ac:dyDescent="0.25">
      <c r="G584" s="12">
        <f>IF(H584="ano",VLOOKUP('databáze bodů'!D584,kubbATPmodel!$H$9:$HE$61,((HLOOKUP(F584,kubbATPmodel!$I$5:$HE$61,56,0))+1),0),0)</f>
        <v>0</v>
      </c>
      <c r="H584" s="15" t="str">
        <f t="shared" si="9"/>
        <v>nevyplněno</v>
      </c>
    </row>
    <row r="585" spans="7:8" x14ac:dyDescent="0.25">
      <c r="G585" s="12">
        <f>IF(H585="ano",VLOOKUP('databáze bodů'!D585,kubbATPmodel!$H$9:$HE$61,((HLOOKUP(F585,kubbATPmodel!$I$5:$HE$61,56,0))+1),0),0)</f>
        <v>0</v>
      </c>
      <c r="H585" s="15" t="str">
        <f t="shared" si="9"/>
        <v>nevyplněno</v>
      </c>
    </row>
    <row r="586" spans="7:8" x14ac:dyDescent="0.25">
      <c r="G586" s="12">
        <f>IF(H586="ano",VLOOKUP('databáze bodů'!D586,kubbATPmodel!$H$9:$HE$61,((HLOOKUP(F586,kubbATPmodel!$I$5:$HE$61,56,0))+1),0),0)</f>
        <v>0</v>
      </c>
      <c r="H586" s="15" t="str">
        <f t="shared" si="9"/>
        <v>nevyplněno</v>
      </c>
    </row>
    <row r="587" spans="7:8" x14ac:dyDescent="0.25">
      <c r="G587" s="12">
        <f>IF(H587="ano",VLOOKUP('databáze bodů'!D587,kubbATPmodel!$H$9:$HE$61,((HLOOKUP(F587,kubbATPmodel!$I$5:$HE$61,56,0))+1),0),0)</f>
        <v>0</v>
      </c>
      <c r="H587" s="15" t="str">
        <f t="shared" si="9"/>
        <v>nevyplněno</v>
      </c>
    </row>
    <row r="588" spans="7:8" x14ac:dyDescent="0.25">
      <c r="G588" s="12">
        <f>IF(H588="ano",VLOOKUP('databáze bodů'!D588,kubbATPmodel!$H$9:$HE$61,((HLOOKUP(F588,kubbATPmodel!$I$5:$HE$61,56,0))+1),0),0)</f>
        <v>0</v>
      </c>
      <c r="H588" s="15" t="str">
        <f t="shared" si="9"/>
        <v>nevyplněno</v>
      </c>
    </row>
    <row r="589" spans="7:8" x14ac:dyDescent="0.25">
      <c r="G589" s="12">
        <f>IF(H589="ano",VLOOKUP('databáze bodů'!D589,kubbATPmodel!$H$9:$HE$61,((HLOOKUP(F589,kubbATPmodel!$I$5:$HE$61,56,0))+1),0),0)</f>
        <v>0</v>
      </c>
      <c r="H589" s="15" t="str">
        <f t="shared" si="9"/>
        <v>nevyplněno</v>
      </c>
    </row>
    <row r="590" spans="7:8" x14ac:dyDescent="0.25">
      <c r="G590" s="12">
        <f>IF(H590="ano",VLOOKUP('databáze bodů'!D590,kubbATPmodel!$H$9:$HE$61,((HLOOKUP(F590,kubbATPmodel!$I$5:$HE$61,56,0))+1),0),0)</f>
        <v>0</v>
      </c>
      <c r="H590" s="15" t="str">
        <f t="shared" si="9"/>
        <v>nevyplněno</v>
      </c>
    </row>
    <row r="591" spans="7:8" x14ac:dyDescent="0.25">
      <c r="G591" s="12">
        <f>IF(H591="ano",VLOOKUP('databáze bodů'!D591,kubbATPmodel!$H$9:$HE$61,((HLOOKUP(F591,kubbATPmodel!$I$5:$HE$61,56,0))+1),0),0)</f>
        <v>0</v>
      </c>
      <c r="H591" s="15" t="str">
        <f t="shared" si="9"/>
        <v>nevyplněno</v>
      </c>
    </row>
    <row r="592" spans="7:8" x14ac:dyDescent="0.25">
      <c r="G592" s="12">
        <f>IF(H592="ano",VLOOKUP('databáze bodů'!D592,kubbATPmodel!$H$9:$HE$61,((HLOOKUP(F592,kubbATPmodel!$I$5:$HE$61,56,0))+1),0),0)</f>
        <v>0</v>
      </c>
      <c r="H592" s="15" t="str">
        <f t="shared" si="9"/>
        <v>nevyplněno</v>
      </c>
    </row>
    <row r="593" spans="7:8" x14ac:dyDescent="0.25">
      <c r="G593" s="12">
        <f>IF(H593="ano",VLOOKUP('databáze bodů'!D593,kubbATPmodel!$H$9:$HE$61,((HLOOKUP(F593,kubbATPmodel!$I$5:$HE$61,56,0))+1),0),0)</f>
        <v>0</v>
      </c>
      <c r="H593" s="15" t="str">
        <f t="shared" si="9"/>
        <v>nevyplněno</v>
      </c>
    </row>
    <row r="594" spans="7:8" x14ac:dyDescent="0.25">
      <c r="G594" s="12">
        <f>IF(H594="ano",VLOOKUP('databáze bodů'!D594,kubbATPmodel!$H$9:$HE$61,((HLOOKUP(F594,kubbATPmodel!$I$5:$HE$61,56,0))+1),0),0)</f>
        <v>0</v>
      </c>
      <c r="H594" s="15" t="str">
        <f t="shared" si="9"/>
        <v>nevyplněno</v>
      </c>
    </row>
    <row r="595" spans="7:8" x14ac:dyDescent="0.25">
      <c r="G595" s="12">
        <f>IF(H595="ano",VLOOKUP('databáze bodů'!D595,kubbATPmodel!$H$9:$HE$61,((HLOOKUP(F595,kubbATPmodel!$I$5:$HE$61,56,0))+1),0),0)</f>
        <v>0</v>
      </c>
      <c r="H595" s="15" t="str">
        <f t="shared" si="9"/>
        <v>nevyplněno</v>
      </c>
    </row>
    <row r="596" spans="7:8" x14ac:dyDescent="0.25">
      <c r="G596" s="12">
        <f>IF(H596="ano",VLOOKUP('databáze bodů'!D596,kubbATPmodel!$H$9:$HE$61,((HLOOKUP(F596,kubbATPmodel!$I$5:$HE$61,56,0))+1),0),0)</f>
        <v>0</v>
      </c>
      <c r="H596" s="15" t="str">
        <f t="shared" si="9"/>
        <v>nevyplněno</v>
      </c>
    </row>
    <row r="597" spans="7:8" x14ac:dyDescent="0.25">
      <c r="G597" s="12">
        <f>IF(H597="ano",VLOOKUP('databáze bodů'!D597,kubbATPmodel!$H$9:$HE$61,((HLOOKUP(F597,kubbATPmodel!$I$5:$HE$61,56,0))+1),0),0)</f>
        <v>0</v>
      </c>
      <c r="H597" s="15" t="str">
        <f t="shared" si="9"/>
        <v>nevyplněno</v>
      </c>
    </row>
    <row r="598" spans="7:8" x14ac:dyDescent="0.25">
      <c r="G598" s="12">
        <f>IF(H598="ano",VLOOKUP('databáze bodů'!D598,kubbATPmodel!$H$9:$HE$61,((HLOOKUP(F598,kubbATPmodel!$I$5:$HE$61,56,0))+1),0),0)</f>
        <v>0</v>
      </c>
      <c r="H598" s="15" t="str">
        <f t="shared" si="9"/>
        <v>nevyplněno</v>
      </c>
    </row>
    <row r="599" spans="7:8" x14ac:dyDescent="0.25">
      <c r="G599" s="12">
        <f>IF(H599="ano",VLOOKUP('databáze bodů'!D599,kubbATPmodel!$H$9:$HE$61,((HLOOKUP(F599,kubbATPmodel!$I$5:$HE$61,56,0))+1),0),0)</f>
        <v>0</v>
      </c>
      <c r="H599" s="15" t="str">
        <f t="shared" si="9"/>
        <v>nevyplněno</v>
      </c>
    </row>
    <row r="600" spans="7:8" x14ac:dyDescent="0.25">
      <c r="G600" s="12">
        <f>IF(H600="ano",VLOOKUP('databáze bodů'!D600,kubbATPmodel!$H$9:$HE$61,((HLOOKUP(F600,kubbATPmodel!$I$5:$HE$61,56,0))+1),0),0)</f>
        <v>0</v>
      </c>
      <c r="H600" s="15" t="str">
        <f t="shared" si="9"/>
        <v>nevyplněno</v>
      </c>
    </row>
    <row r="601" spans="7:8" x14ac:dyDescent="0.25">
      <c r="G601" s="12">
        <f>IF(H601="ano",VLOOKUP('databáze bodů'!D601,kubbATPmodel!$H$9:$HE$61,((HLOOKUP(F601,kubbATPmodel!$I$5:$HE$61,56,0))+1),0),0)</f>
        <v>0</v>
      </c>
      <c r="H601" s="15" t="str">
        <f t="shared" si="9"/>
        <v>nevyplněno</v>
      </c>
    </row>
    <row r="602" spans="7:8" x14ac:dyDescent="0.25">
      <c r="G602" s="12">
        <f>IF(H602="ano",VLOOKUP('databáze bodů'!D602,kubbATPmodel!$H$9:$HE$61,((HLOOKUP(F602,kubbATPmodel!$I$5:$HE$61,56,0))+1),0),0)</f>
        <v>0</v>
      </c>
      <c r="H602" s="15" t="str">
        <f t="shared" si="9"/>
        <v>nevyplněno</v>
      </c>
    </row>
    <row r="603" spans="7:8" x14ac:dyDescent="0.25">
      <c r="G603" s="12">
        <f>IF(H603="ano",VLOOKUP('databáze bodů'!D603,kubbATPmodel!$H$9:$HE$61,((HLOOKUP(F603,kubbATPmodel!$I$5:$HE$61,56,0))+1),0),0)</f>
        <v>0</v>
      </c>
      <c r="H603" s="15" t="str">
        <f t="shared" si="9"/>
        <v>nevyplněno</v>
      </c>
    </row>
    <row r="604" spans="7:8" x14ac:dyDescent="0.25">
      <c r="G604" s="12">
        <f>IF(H604="ano",VLOOKUP('databáze bodů'!D604,kubbATPmodel!$H$9:$HE$61,((HLOOKUP(F604,kubbATPmodel!$I$5:$HE$61,56,0))+1),0),0)</f>
        <v>0</v>
      </c>
      <c r="H604" s="15" t="str">
        <f t="shared" si="9"/>
        <v>nevyplněno</v>
      </c>
    </row>
    <row r="605" spans="7:8" x14ac:dyDescent="0.25">
      <c r="G605" s="12">
        <f>IF(H605="ano",VLOOKUP('databáze bodů'!D605,kubbATPmodel!$H$9:$HE$61,((HLOOKUP(F605,kubbATPmodel!$I$5:$HE$61,56,0))+1),0),0)</f>
        <v>0</v>
      </c>
      <c r="H605" s="15" t="str">
        <f t="shared" si="9"/>
        <v>nevyplněno</v>
      </c>
    </row>
    <row r="606" spans="7:8" x14ac:dyDescent="0.25">
      <c r="G606" s="12">
        <f>IF(H606="ano",VLOOKUP('databáze bodů'!D606,kubbATPmodel!$H$9:$HE$61,((HLOOKUP(F606,kubbATPmodel!$I$5:$HE$61,56,0))+1),0),0)</f>
        <v>0</v>
      </c>
      <c r="H606" s="15" t="str">
        <f t="shared" si="9"/>
        <v>nevyplněno</v>
      </c>
    </row>
    <row r="607" spans="7:8" x14ac:dyDescent="0.25">
      <c r="G607" s="12">
        <f>IF(H607="ano",VLOOKUP('databáze bodů'!D607,kubbATPmodel!$H$9:$HE$61,((HLOOKUP(F607,kubbATPmodel!$I$5:$HE$61,56,0))+1),0),0)</f>
        <v>0</v>
      </c>
      <c r="H607" s="15" t="str">
        <f t="shared" si="9"/>
        <v>nevyplněno</v>
      </c>
    </row>
    <row r="608" spans="7:8" x14ac:dyDescent="0.25">
      <c r="G608" s="12">
        <f>IF(H608="ano",VLOOKUP('databáze bodů'!D608,kubbATPmodel!$H$9:$HE$61,((HLOOKUP(F608,kubbATPmodel!$I$5:$HE$61,56,0))+1),0),0)</f>
        <v>0</v>
      </c>
      <c r="H608" s="15" t="str">
        <f t="shared" si="9"/>
        <v>nevyplněno</v>
      </c>
    </row>
    <row r="609" spans="7:8" x14ac:dyDescent="0.25">
      <c r="G609" s="12">
        <f>IF(H609="ano",VLOOKUP('databáze bodů'!D609,kubbATPmodel!$H$9:$HE$61,((HLOOKUP(F609,kubbATPmodel!$I$5:$HE$61,56,0))+1),0),0)</f>
        <v>0</v>
      </c>
      <c r="H609" s="15" t="str">
        <f t="shared" si="9"/>
        <v>nevyplněno</v>
      </c>
    </row>
    <row r="610" spans="7:8" x14ac:dyDescent="0.25">
      <c r="G610" s="12">
        <f>IF(H610="ano",VLOOKUP('databáze bodů'!D610,kubbATPmodel!$H$9:$HE$61,((HLOOKUP(F610,kubbATPmodel!$I$5:$HE$61,56,0))+1),0),0)</f>
        <v>0</v>
      </c>
      <c r="H610" s="15" t="str">
        <f t="shared" si="9"/>
        <v>nevyplněno</v>
      </c>
    </row>
    <row r="611" spans="7:8" x14ac:dyDescent="0.25">
      <c r="G611" s="12">
        <f>IF(H611="ano",VLOOKUP('databáze bodů'!D611,kubbATPmodel!$H$9:$HE$61,((HLOOKUP(F611,kubbATPmodel!$I$5:$HE$61,56,0))+1),0),0)</f>
        <v>0</v>
      </c>
      <c r="H611" s="15" t="str">
        <f t="shared" si="9"/>
        <v>nevyplněno</v>
      </c>
    </row>
    <row r="612" spans="7:8" x14ac:dyDescent="0.25">
      <c r="G612" s="12">
        <f>IF(H612="ano",VLOOKUP('databáze bodů'!D612,kubbATPmodel!$H$9:$HE$61,((HLOOKUP(F612,kubbATPmodel!$I$5:$HE$61,56,0))+1),0),0)</f>
        <v>0</v>
      </c>
      <c r="H612" s="15" t="str">
        <f t="shared" si="9"/>
        <v>nevyplněno</v>
      </c>
    </row>
    <row r="613" spans="7:8" x14ac:dyDescent="0.25">
      <c r="G613" s="12">
        <f>IF(H613="ano",VLOOKUP('databáze bodů'!D613,kubbATPmodel!$H$9:$HE$61,((HLOOKUP(F613,kubbATPmodel!$I$5:$HE$61,56,0))+1),0),0)</f>
        <v>0</v>
      </c>
      <c r="H613" s="15" t="str">
        <f t="shared" si="9"/>
        <v>nevyplněno</v>
      </c>
    </row>
    <row r="614" spans="7:8" x14ac:dyDescent="0.25">
      <c r="G614" s="12">
        <f>IF(H614="ano",VLOOKUP('databáze bodů'!D614,kubbATPmodel!$H$9:$HE$61,((HLOOKUP(F614,kubbATPmodel!$I$5:$HE$61,56,0))+1),0),0)</f>
        <v>0</v>
      </c>
      <c r="H614" s="15" t="str">
        <f t="shared" si="9"/>
        <v>nevyplněno</v>
      </c>
    </row>
    <row r="615" spans="7:8" x14ac:dyDescent="0.25">
      <c r="G615" s="12">
        <f>IF(H615="ano",VLOOKUP('databáze bodů'!D615,kubbATPmodel!$H$9:$HE$61,((HLOOKUP(F615,kubbATPmodel!$I$5:$HE$61,56,0))+1),0),0)</f>
        <v>0</v>
      </c>
      <c r="H615" s="15" t="str">
        <f t="shared" si="9"/>
        <v>nevyplněno</v>
      </c>
    </row>
    <row r="616" spans="7:8" x14ac:dyDescent="0.25">
      <c r="G616" s="12">
        <f>IF(H616="ano",VLOOKUP('databáze bodů'!D616,kubbATPmodel!$H$9:$HE$61,((HLOOKUP(F616,kubbATPmodel!$I$5:$HE$61,56,0))+1),0),0)</f>
        <v>0</v>
      </c>
      <c r="H616" s="15" t="str">
        <f t="shared" si="9"/>
        <v>nevyplněno</v>
      </c>
    </row>
    <row r="617" spans="7:8" x14ac:dyDescent="0.25">
      <c r="G617" s="12">
        <f>IF(H617="ano",VLOOKUP('databáze bodů'!D617,kubbATPmodel!$H$9:$HE$61,((HLOOKUP(F617,kubbATPmodel!$I$5:$HE$61,56,0))+1),0),0)</f>
        <v>0</v>
      </c>
      <c r="H617" s="15" t="str">
        <f t="shared" si="9"/>
        <v>nevyplněno</v>
      </c>
    </row>
    <row r="618" spans="7:8" x14ac:dyDescent="0.25">
      <c r="G618" s="12">
        <f>IF(H618="ano",VLOOKUP('databáze bodů'!D618,kubbATPmodel!$H$9:$HE$61,((HLOOKUP(F618,kubbATPmodel!$I$5:$HE$61,56,0))+1),0),0)</f>
        <v>0</v>
      </c>
      <c r="H618" s="15" t="str">
        <f t="shared" si="9"/>
        <v>nevyplněno</v>
      </c>
    </row>
    <row r="619" spans="7:8" x14ac:dyDescent="0.25">
      <c r="G619" s="12">
        <f>IF(H619="ano",VLOOKUP('databáze bodů'!D619,kubbATPmodel!$H$9:$HE$61,((HLOOKUP(F619,kubbATPmodel!$I$5:$HE$61,56,0))+1),0),0)</f>
        <v>0</v>
      </c>
      <c r="H619" s="15" t="str">
        <f t="shared" si="9"/>
        <v>nevyplněno</v>
      </c>
    </row>
    <row r="620" spans="7:8" x14ac:dyDescent="0.25">
      <c r="G620" s="12">
        <f>IF(H620="ano",VLOOKUP('databáze bodů'!D620,kubbATPmodel!$H$9:$HE$61,((HLOOKUP(F620,kubbATPmodel!$I$5:$HE$61,56,0))+1),0),0)</f>
        <v>0</v>
      </c>
      <c r="H620" s="15" t="str">
        <f t="shared" si="9"/>
        <v>nevyplněno</v>
      </c>
    </row>
    <row r="621" spans="7:8" x14ac:dyDescent="0.25">
      <c r="G621" s="12">
        <f>IF(H621="ano",VLOOKUP('databáze bodů'!D621,kubbATPmodel!$H$9:$HE$61,((HLOOKUP(F621,kubbATPmodel!$I$5:$HE$61,56,0))+1),0),0)</f>
        <v>0</v>
      </c>
      <c r="H621" s="15" t="str">
        <f t="shared" si="9"/>
        <v>nevyplněno</v>
      </c>
    </row>
    <row r="622" spans="7:8" x14ac:dyDescent="0.25">
      <c r="G622" s="12">
        <f>IF(H622="ano",VLOOKUP('databáze bodů'!D622,kubbATPmodel!$H$9:$HE$61,((HLOOKUP(F622,kubbATPmodel!$I$5:$HE$61,56,0))+1),0),0)</f>
        <v>0</v>
      </c>
      <c r="H622" s="15" t="str">
        <f t="shared" si="9"/>
        <v>nevyplněno</v>
      </c>
    </row>
    <row r="623" spans="7:8" x14ac:dyDescent="0.25">
      <c r="G623" s="12">
        <f>IF(H623="ano",VLOOKUP('databáze bodů'!D623,kubbATPmodel!$H$9:$HE$61,((HLOOKUP(F623,kubbATPmodel!$I$5:$HE$61,56,0))+1),0),0)</f>
        <v>0</v>
      </c>
      <c r="H623" s="15" t="str">
        <f t="shared" si="9"/>
        <v>nevyplněno</v>
      </c>
    </row>
    <row r="624" spans="7:8" x14ac:dyDescent="0.25">
      <c r="G624" s="12">
        <f>IF(H624="ano",VLOOKUP('databáze bodů'!D624,kubbATPmodel!$H$9:$HE$61,((HLOOKUP(F624,kubbATPmodel!$I$5:$HE$61,56,0))+1),0),0)</f>
        <v>0</v>
      </c>
      <c r="H624" s="15" t="str">
        <f t="shared" si="9"/>
        <v>nevyplněno</v>
      </c>
    </row>
    <row r="625" spans="7:8" x14ac:dyDescent="0.25">
      <c r="G625" s="12">
        <f>IF(H625="ano",VLOOKUP('databáze bodů'!D625,kubbATPmodel!$H$9:$HE$61,((HLOOKUP(F625,kubbATPmodel!$I$5:$HE$61,56,0))+1),0),0)</f>
        <v>0</v>
      </c>
      <c r="H625" s="15" t="str">
        <f t="shared" si="9"/>
        <v>nevyplněno</v>
      </c>
    </row>
    <row r="626" spans="7:8" x14ac:dyDescent="0.25">
      <c r="G626" s="12">
        <f>IF(H626="ano",VLOOKUP('databáze bodů'!D626,kubbATPmodel!$H$9:$HE$61,((HLOOKUP(F626,kubbATPmodel!$I$5:$HE$61,56,0))+1),0),0)</f>
        <v>0</v>
      </c>
      <c r="H626" s="15" t="str">
        <f t="shared" si="9"/>
        <v>nevyplněno</v>
      </c>
    </row>
    <row r="627" spans="7:8" x14ac:dyDescent="0.25">
      <c r="G627" s="12">
        <f>IF(H627="ano",VLOOKUP('databáze bodů'!D627,kubbATPmodel!$H$9:$HE$61,((HLOOKUP(F627,kubbATPmodel!$I$5:$HE$61,56,0))+1),0),0)</f>
        <v>0</v>
      </c>
      <c r="H627" s="15" t="str">
        <f t="shared" si="9"/>
        <v>nevyplněno</v>
      </c>
    </row>
    <row r="628" spans="7:8" x14ac:dyDescent="0.25">
      <c r="G628" s="12">
        <f>IF(H628="ano",VLOOKUP('databáze bodů'!D628,kubbATPmodel!$H$9:$HE$61,((HLOOKUP(F628,kubbATPmodel!$I$5:$HE$61,56,0))+1),0),0)</f>
        <v>0</v>
      </c>
      <c r="H628" s="15" t="str">
        <f t="shared" si="9"/>
        <v>nevyplněno</v>
      </c>
    </row>
    <row r="629" spans="7:8" x14ac:dyDescent="0.25">
      <c r="G629" s="12">
        <f>IF(H629="ano",VLOOKUP('databáze bodů'!D629,kubbATPmodel!$H$9:$HE$61,((HLOOKUP(F629,kubbATPmodel!$I$5:$HE$61,56,0))+1),0),0)</f>
        <v>0</v>
      </c>
      <c r="H629" s="15" t="str">
        <f t="shared" si="9"/>
        <v>nevyplněno</v>
      </c>
    </row>
    <row r="630" spans="7:8" x14ac:dyDescent="0.25">
      <c r="G630" s="12">
        <f>IF(H630="ano",VLOOKUP('databáze bodů'!D630,kubbATPmodel!$H$9:$HE$61,((HLOOKUP(F630,kubbATPmodel!$I$5:$HE$61,56,0))+1),0),0)</f>
        <v>0</v>
      </c>
      <c r="H630" s="15" t="str">
        <f t="shared" si="9"/>
        <v>nevyplněno</v>
      </c>
    </row>
    <row r="631" spans="7:8" x14ac:dyDescent="0.25">
      <c r="G631" s="12">
        <f>IF(H631="ano",VLOOKUP('databáze bodů'!D631,kubbATPmodel!$H$9:$HE$61,((HLOOKUP(F631,kubbATPmodel!$I$5:$HE$61,56,0))+1),0),0)</f>
        <v>0</v>
      </c>
      <c r="H631" s="15" t="str">
        <f t="shared" si="9"/>
        <v>nevyplněno</v>
      </c>
    </row>
    <row r="632" spans="7:8" x14ac:dyDescent="0.25">
      <c r="G632" s="12">
        <f>IF(H632="ano",VLOOKUP('databáze bodů'!D632,kubbATPmodel!$H$9:$HE$61,((HLOOKUP(F632,kubbATPmodel!$I$5:$HE$61,56,0))+1),0),0)</f>
        <v>0</v>
      </c>
      <c r="H632" s="15" t="str">
        <f t="shared" si="9"/>
        <v>nevyplněno</v>
      </c>
    </row>
    <row r="633" spans="7:8" x14ac:dyDescent="0.25">
      <c r="G633" s="12">
        <f>IF(H633="ano",VLOOKUP('databáze bodů'!D633,kubbATPmodel!$H$9:$HE$61,((HLOOKUP(F633,kubbATPmodel!$I$5:$HE$61,56,0))+1),0),0)</f>
        <v>0</v>
      </c>
      <c r="H633" s="15" t="str">
        <f t="shared" si="9"/>
        <v>nevyplněno</v>
      </c>
    </row>
    <row r="634" spans="7:8" x14ac:dyDescent="0.25">
      <c r="G634" s="12">
        <f>IF(H634="ano",VLOOKUP('databáze bodů'!D634,kubbATPmodel!$H$9:$HE$61,((HLOOKUP(F634,kubbATPmodel!$I$5:$HE$61,56,0))+1),0),0)</f>
        <v>0</v>
      </c>
      <c r="H634" s="15" t="str">
        <f t="shared" si="9"/>
        <v>nevyplněno</v>
      </c>
    </row>
    <row r="635" spans="7:8" x14ac:dyDescent="0.25">
      <c r="G635" s="12">
        <f>IF(H635="ano",VLOOKUP('databáze bodů'!D635,kubbATPmodel!$H$9:$HE$61,((HLOOKUP(F635,kubbATPmodel!$I$5:$HE$61,56,0))+1),0),0)</f>
        <v>0</v>
      </c>
      <c r="H635" s="15" t="str">
        <f t="shared" si="9"/>
        <v>nevyplněno</v>
      </c>
    </row>
    <row r="636" spans="7:8" x14ac:dyDescent="0.25">
      <c r="G636" s="12">
        <f>IF(H636="ano",VLOOKUP('databáze bodů'!D636,kubbATPmodel!$H$9:$HE$61,((HLOOKUP(F636,kubbATPmodel!$I$5:$HE$61,56,0))+1),0),0)</f>
        <v>0</v>
      </c>
      <c r="H636" s="15" t="str">
        <f t="shared" si="9"/>
        <v>nevyplněno</v>
      </c>
    </row>
    <row r="637" spans="7:8" x14ac:dyDescent="0.25">
      <c r="G637" s="12">
        <f>IF(H637="ano",VLOOKUP('databáze bodů'!D637,kubbATPmodel!$H$9:$HE$61,((HLOOKUP(F637,kubbATPmodel!$I$5:$HE$61,56,0))+1),0),0)</f>
        <v>0</v>
      </c>
      <c r="H637" s="15" t="str">
        <f t="shared" si="9"/>
        <v>nevyplněno</v>
      </c>
    </row>
    <row r="638" spans="7:8" x14ac:dyDescent="0.25">
      <c r="G638" s="12">
        <f>IF(H638="ano",VLOOKUP('databáze bodů'!D638,kubbATPmodel!$H$9:$HE$61,((HLOOKUP(F638,kubbATPmodel!$I$5:$HE$61,56,0))+1),0),0)</f>
        <v>0</v>
      </c>
      <c r="H638" s="15" t="str">
        <f t="shared" si="9"/>
        <v>nevyplněno</v>
      </c>
    </row>
    <row r="639" spans="7:8" x14ac:dyDescent="0.25">
      <c r="G639" s="12">
        <f>IF(H639="ano",VLOOKUP('databáze bodů'!D639,kubbATPmodel!$H$9:$HE$61,((HLOOKUP(F639,kubbATPmodel!$I$5:$HE$61,56,0))+1),0),0)</f>
        <v>0</v>
      </c>
      <c r="H639" s="15" t="str">
        <f t="shared" si="9"/>
        <v>nevyplněno</v>
      </c>
    </row>
    <row r="640" spans="7:8" x14ac:dyDescent="0.25">
      <c r="G640" s="12">
        <f>IF(H640="ano",VLOOKUP('databáze bodů'!D640,kubbATPmodel!$H$9:$HE$61,((HLOOKUP(F640,kubbATPmodel!$I$5:$HE$61,56,0))+1),0),0)</f>
        <v>0</v>
      </c>
      <c r="H640" s="15" t="str">
        <f t="shared" si="9"/>
        <v>nevyplněno</v>
      </c>
    </row>
    <row r="641" spans="7:8" x14ac:dyDescent="0.25">
      <c r="G641" s="12">
        <f>IF(H641="ano",VLOOKUP('databáze bodů'!D641,kubbATPmodel!$H$9:$HE$61,((HLOOKUP(F641,kubbATPmodel!$I$5:$HE$61,56,0))+1),0),0)</f>
        <v>0</v>
      </c>
      <c r="H641" s="15" t="str">
        <f t="shared" si="9"/>
        <v>nevyplněno</v>
      </c>
    </row>
    <row r="642" spans="7:8" x14ac:dyDescent="0.25">
      <c r="G642" s="12">
        <f>IF(H642="ano",VLOOKUP('databáze bodů'!D642,kubbATPmodel!$H$9:$HE$61,((HLOOKUP(F642,kubbATPmodel!$I$5:$HE$61,56,0))+1),0),0)</f>
        <v>0</v>
      </c>
      <c r="H642" s="15" t="str">
        <f t="shared" si="9"/>
        <v>nevyplněno</v>
      </c>
    </row>
    <row r="643" spans="7:8" x14ac:dyDescent="0.25">
      <c r="G643" s="12">
        <f>IF(H643="ano",VLOOKUP('databáze bodů'!D643,kubbATPmodel!$H$9:$HE$61,((HLOOKUP(F643,kubbATPmodel!$I$5:$HE$61,56,0))+1),0),0)</f>
        <v>0</v>
      </c>
      <c r="H643" s="15" t="str">
        <f t="shared" ref="H643:H706" si="10">IF(E643=0,"nevyplněno",IF(($K$5-E643)&lt;$K$3,"ano","ne"))</f>
        <v>nevyplněno</v>
      </c>
    </row>
    <row r="644" spans="7:8" x14ac:dyDescent="0.25">
      <c r="G644" s="12">
        <f>IF(H644="ano",VLOOKUP('databáze bodů'!D644,kubbATPmodel!$H$9:$HE$61,((HLOOKUP(F644,kubbATPmodel!$I$5:$HE$61,56,0))+1),0),0)</f>
        <v>0</v>
      </c>
      <c r="H644" s="15" t="str">
        <f t="shared" si="10"/>
        <v>nevyplněno</v>
      </c>
    </row>
    <row r="645" spans="7:8" x14ac:dyDescent="0.25">
      <c r="G645" s="12">
        <f>IF(H645="ano",VLOOKUP('databáze bodů'!D645,kubbATPmodel!$H$9:$HE$61,((HLOOKUP(F645,kubbATPmodel!$I$5:$HE$61,56,0))+1),0),0)</f>
        <v>0</v>
      </c>
      <c r="H645" s="15" t="str">
        <f t="shared" si="10"/>
        <v>nevyplněno</v>
      </c>
    </row>
    <row r="646" spans="7:8" x14ac:dyDescent="0.25">
      <c r="G646" s="12">
        <f>IF(H646="ano",VLOOKUP('databáze bodů'!D646,kubbATPmodel!$H$9:$HE$61,((HLOOKUP(F646,kubbATPmodel!$I$5:$HE$61,56,0))+1),0),0)</f>
        <v>0</v>
      </c>
      <c r="H646" s="15" t="str">
        <f t="shared" si="10"/>
        <v>nevyplněno</v>
      </c>
    </row>
    <row r="647" spans="7:8" x14ac:dyDescent="0.25">
      <c r="G647" s="12">
        <f>IF(H647="ano",VLOOKUP('databáze bodů'!D647,kubbATPmodel!$H$9:$HE$61,((HLOOKUP(F647,kubbATPmodel!$I$5:$HE$61,56,0))+1),0),0)</f>
        <v>0</v>
      </c>
      <c r="H647" s="15" t="str">
        <f t="shared" si="10"/>
        <v>nevyplněno</v>
      </c>
    </row>
    <row r="648" spans="7:8" x14ac:dyDescent="0.25">
      <c r="G648" s="12">
        <f>IF(H648="ano",VLOOKUP('databáze bodů'!D648,kubbATPmodel!$H$9:$HE$61,((HLOOKUP(F648,kubbATPmodel!$I$5:$HE$61,56,0))+1),0),0)</f>
        <v>0</v>
      </c>
      <c r="H648" s="15" t="str">
        <f t="shared" si="10"/>
        <v>nevyplněno</v>
      </c>
    </row>
    <row r="649" spans="7:8" x14ac:dyDescent="0.25">
      <c r="G649" s="12">
        <f>IF(H649="ano",VLOOKUP('databáze bodů'!D649,kubbATPmodel!$H$9:$HE$61,((HLOOKUP(F649,kubbATPmodel!$I$5:$HE$61,56,0))+1),0),0)</f>
        <v>0</v>
      </c>
      <c r="H649" s="15" t="str">
        <f t="shared" si="10"/>
        <v>nevyplněno</v>
      </c>
    </row>
    <row r="650" spans="7:8" x14ac:dyDescent="0.25">
      <c r="G650" s="12">
        <f>IF(H650="ano",VLOOKUP('databáze bodů'!D650,kubbATPmodel!$H$9:$HE$61,((HLOOKUP(F650,kubbATPmodel!$I$5:$HE$61,56,0))+1),0),0)</f>
        <v>0</v>
      </c>
      <c r="H650" s="15" t="str">
        <f t="shared" si="10"/>
        <v>nevyplněno</v>
      </c>
    </row>
    <row r="651" spans="7:8" x14ac:dyDescent="0.25">
      <c r="G651" s="12">
        <f>IF(H651="ano",VLOOKUP('databáze bodů'!D651,kubbATPmodel!$H$9:$HE$61,((HLOOKUP(F651,kubbATPmodel!$I$5:$HE$61,56,0))+1),0),0)</f>
        <v>0</v>
      </c>
      <c r="H651" s="15" t="str">
        <f t="shared" si="10"/>
        <v>nevyplněno</v>
      </c>
    </row>
    <row r="652" spans="7:8" x14ac:dyDescent="0.25">
      <c r="G652" s="12">
        <f>IF(H652="ano",VLOOKUP('databáze bodů'!D652,kubbATPmodel!$H$9:$HE$61,((HLOOKUP(F652,kubbATPmodel!$I$5:$HE$61,56,0))+1),0),0)</f>
        <v>0</v>
      </c>
      <c r="H652" s="15" t="str">
        <f t="shared" si="10"/>
        <v>nevyplněno</v>
      </c>
    </row>
    <row r="653" spans="7:8" x14ac:dyDescent="0.25">
      <c r="G653" s="12">
        <f>IF(H653="ano",VLOOKUP('databáze bodů'!D653,kubbATPmodel!$H$9:$HE$61,((HLOOKUP(F653,kubbATPmodel!$I$5:$HE$61,56,0))+1),0),0)</f>
        <v>0</v>
      </c>
      <c r="H653" s="15" t="str">
        <f t="shared" si="10"/>
        <v>nevyplněno</v>
      </c>
    </row>
    <row r="654" spans="7:8" x14ac:dyDescent="0.25">
      <c r="G654" s="12">
        <f>IF(H654="ano",VLOOKUP('databáze bodů'!D654,kubbATPmodel!$H$9:$HE$61,((HLOOKUP(F654,kubbATPmodel!$I$5:$HE$61,56,0))+1),0),0)</f>
        <v>0</v>
      </c>
      <c r="H654" s="15" t="str">
        <f t="shared" si="10"/>
        <v>nevyplněno</v>
      </c>
    </row>
    <row r="655" spans="7:8" x14ac:dyDescent="0.25">
      <c r="G655" s="12">
        <f>IF(H655="ano",VLOOKUP('databáze bodů'!D655,kubbATPmodel!$H$9:$HE$61,((HLOOKUP(F655,kubbATPmodel!$I$5:$HE$61,56,0))+1),0),0)</f>
        <v>0</v>
      </c>
      <c r="H655" s="15" t="str">
        <f t="shared" si="10"/>
        <v>nevyplněno</v>
      </c>
    </row>
    <row r="656" spans="7:8" x14ac:dyDescent="0.25">
      <c r="G656" s="12">
        <f>IF(H656="ano",VLOOKUP('databáze bodů'!D656,kubbATPmodel!$H$9:$HE$61,((HLOOKUP(F656,kubbATPmodel!$I$5:$HE$61,56,0))+1),0),0)</f>
        <v>0</v>
      </c>
      <c r="H656" s="15" t="str">
        <f t="shared" si="10"/>
        <v>nevyplněno</v>
      </c>
    </row>
    <row r="657" spans="7:8" x14ac:dyDescent="0.25">
      <c r="G657" s="12">
        <f>IF(H657="ano",VLOOKUP('databáze bodů'!D657,kubbATPmodel!$H$9:$HE$61,((HLOOKUP(F657,kubbATPmodel!$I$5:$HE$61,56,0))+1),0),0)</f>
        <v>0</v>
      </c>
      <c r="H657" s="15" t="str">
        <f t="shared" si="10"/>
        <v>nevyplněno</v>
      </c>
    </row>
    <row r="658" spans="7:8" x14ac:dyDescent="0.25">
      <c r="G658" s="12">
        <f>IF(H658="ano",VLOOKUP('databáze bodů'!D658,kubbATPmodel!$H$9:$HE$61,((HLOOKUP(F658,kubbATPmodel!$I$5:$HE$61,56,0))+1),0),0)</f>
        <v>0</v>
      </c>
      <c r="H658" s="15" t="str">
        <f t="shared" si="10"/>
        <v>nevyplněno</v>
      </c>
    </row>
    <row r="659" spans="7:8" x14ac:dyDescent="0.25">
      <c r="G659" s="12">
        <f>IF(H659="ano",VLOOKUP('databáze bodů'!D659,kubbATPmodel!$H$9:$HE$61,((HLOOKUP(F659,kubbATPmodel!$I$5:$HE$61,56,0))+1),0),0)</f>
        <v>0</v>
      </c>
      <c r="H659" s="15" t="str">
        <f t="shared" si="10"/>
        <v>nevyplněno</v>
      </c>
    </row>
    <row r="660" spans="7:8" x14ac:dyDescent="0.25">
      <c r="G660" s="12">
        <f>IF(H660="ano",VLOOKUP('databáze bodů'!D660,kubbATPmodel!$H$9:$HE$61,((HLOOKUP(F660,kubbATPmodel!$I$5:$HE$61,56,0))+1),0),0)</f>
        <v>0</v>
      </c>
      <c r="H660" s="15" t="str">
        <f t="shared" si="10"/>
        <v>nevyplněno</v>
      </c>
    </row>
    <row r="661" spans="7:8" x14ac:dyDescent="0.25">
      <c r="G661" s="12">
        <f>IF(H661="ano",VLOOKUP('databáze bodů'!D661,kubbATPmodel!$H$9:$HE$61,((HLOOKUP(F661,kubbATPmodel!$I$5:$HE$61,56,0))+1),0),0)</f>
        <v>0</v>
      </c>
      <c r="H661" s="15" t="str">
        <f t="shared" si="10"/>
        <v>nevyplněno</v>
      </c>
    </row>
    <row r="662" spans="7:8" x14ac:dyDescent="0.25">
      <c r="G662" s="12">
        <f>IF(H662="ano",VLOOKUP('databáze bodů'!D662,kubbATPmodel!$H$9:$HE$61,((HLOOKUP(F662,kubbATPmodel!$I$5:$HE$61,56,0))+1),0),0)</f>
        <v>0</v>
      </c>
      <c r="H662" s="15" t="str">
        <f t="shared" si="10"/>
        <v>nevyplněno</v>
      </c>
    </row>
    <row r="663" spans="7:8" x14ac:dyDescent="0.25">
      <c r="G663" s="12">
        <f>IF(H663="ano",VLOOKUP('databáze bodů'!D663,kubbATPmodel!$H$9:$HE$61,((HLOOKUP(F663,kubbATPmodel!$I$5:$HE$61,56,0))+1),0),0)</f>
        <v>0</v>
      </c>
      <c r="H663" s="15" t="str">
        <f t="shared" si="10"/>
        <v>nevyplněno</v>
      </c>
    </row>
    <row r="664" spans="7:8" x14ac:dyDescent="0.25">
      <c r="G664" s="12">
        <f>IF(H664="ano",VLOOKUP('databáze bodů'!D664,kubbATPmodel!$H$9:$HE$61,((HLOOKUP(F664,kubbATPmodel!$I$5:$HE$61,56,0))+1),0),0)</f>
        <v>0</v>
      </c>
      <c r="H664" s="15" t="str">
        <f t="shared" si="10"/>
        <v>nevyplněno</v>
      </c>
    </row>
    <row r="665" spans="7:8" x14ac:dyDescent="0.25">
      <c r="G665" s="12">
        <f>IF(H665="ano",VLOOKUP('databáze bodů'!D665,kubbATPmodel!$H$9:$HE$61,((HLOOKUP(F665,kubbATPmodel!$I$5:$HE$61,56,0))+1),0),0)</f>
        <v>0</v>
      </c>
      <c r="H665" s="15" t="str">
        <f t="shared" si="10"/>
        <v>nevyplněno</v>
      </c>
    </row>
    <row r="666" spans="7:8" x14ac:dyDescent="0.25">
      <c r="G666" s="12">
        <f>IF(H666="ano",VLOOKUP('databáze bodů'!D666,kubbATPmodel!$H$9:$HE$61,((HLOOKUP(F666,kubbATPmodel!$I$5:$HE$61,56,0))+1),0),0)</f>
        <v>0</v>
      </c>
      <c r="H666" s="15" t="str">
        <f t="shared" si="10"/>
        <v>nevyplněno</v>
      </c>
    </row>
    <row r="667" spans="7:8" x14ac:dyDescent="0.25">
      <c r="G667" s="12">
        <f>IF(H667="ano",VLOOKUP('databáze bodů'!D667,kubbATPmodel!$H$9:$HE$61,((HLOOKUP(F667,kubbATPmodel!$I$5:$HE$61,56,0))+1),0),0)</f>
        <v>0</v>
      </c>
      <c r="H667" s="15" t="str">
        <f t="shared" si="10"/>
        <v>nevyplněno</v>
      </c>
    </row>
    <row r="668" spans="7:8" x14ac:dyDescent="0.25">
      <c r="G668" s="12">
        <f>IF(H668="ano",VLOOKUP('databáze bodů'!D668,kubbATPmodel!$H$9:$HE$61,((HLOOKUP(F668,kubbATPmodel!$I$5:$HE$61,56,0))+1),0),0)</f>
        <v>0</v>
      </c>
      <c r="H668" s="15" t="str">
        <f t="shared" si="10"/>
        <v>nevyplněno</v>
      </c>
    </row>
    <row r="669" spans="7:8" x14ac:dyDescent="0.25">
      <c r="G669" s="12">
        <f>IF(H669="ano",VLOOKUP('databáze bodů'!D669,kubbATPmodel!$H$9:$HE$61,((HLOOKUP(F669,kubbATPmodel!$I$5:$HE$61,56,0))+1),0),0)</f>
        <v>0</v>
      </c>
      <c r="H669" s="15" t="str">
        <f t="shared" si="10"/>
        <v>nevyplněno</v>
      </c>
    </row>
    <row r="670" spans="7:8" x14ac:dyDescent="0.25">
      <c r="G670" s="12">
        <f>IF(H670="ano",VLOOKUP('databáze bodů'!D670,kubbATPmodel!$H$9:$HE$61,((HLOOKUP(F670,kubbATPmodel!$I$5:$HE$61,56,0))+1),0),0)</f>
        <v>0</v>
      </c>
      <c r="H670" s="15" t="str">
        <f t="shared" si="10"/>
        <v>nevyplněno</v>
      </c>
    </row>
    <row r="671" spans="7:8" x14ac:dyDescent="0.25">
      <c r="G671" s="12">
        <f>IF(H671="ano",VLOOKUP('databáze bodů'!D671,kubbATPmodel!$H$9:$HE$61,((HLOOKUP(F671,kubbATPmodel!$I$5:$HE$61,56,0))+1),0),0)</f>
        <v>0</v>
      </c>
      <c r="H671" s="15" t="str">
        <f t="shared" si="10"/>
        <v>nevyplněno</v>
      </c>
    </row>
    <row r="672" spans="7:8" x14ac:dyDescent="0.25">
      <c r="G672" s="12">
        <f>IF(H672="ano",VLOOKUP('databáze bodů'!D672,kubbATPmodel!$H$9:$HE$61,((HLOOKUP(F672,kubbATPmodel!$I$5:$HE$61,56,0))+1),0),0)</f>
        <v>0</v>
      </c>
      <c r="H672" s="15" t="str">
        <f t="shared" si="10"/>
        <v>nevyplněno</v>
      </c>
    </row>
    <row r="673" spans="7:8" x14ac:dyDescent="0.25">
      <c r="G673" s="12">
        <f>IF(H673="ano",VLOOKUP('databáze bodů'!D673,kubbATPmodel!$H$9:$HE$61,((HLOOKUP(F673,kubbATPmodel!$I$5:$HE$61,56,0))+1),0),0)</f>
        <v>0</v>
      </c>
      <c r="H673" s="15" t="str">
        <f t="shared" si="10"/>
        <v>nevyplněno</v>
      </c>
    </row>
    <row r="674" spans="7:8" x14ac:dyDescent="0.25">
      <c r="G674" s="12">
        <f>IF(H674="ano",VLOOKUP('databáze bodů'!D674,kubbATPmodel!$H$9:$HE$61,((HLOOKUP(F674,kubbATPmodel!$I$5:$HE$61,56,0))+1),0),0)</f>
        <v>0</v>
      </c>
      <c r="H674" s="15" t="str">
        <f t="shared" si="10"/>
        <v>nevyplněno</v>
      </c>
    </row>
    <row r="675" spans="7:8" x14ac:dyDescent="0.25">
      <c r="G675" s="12">
        <f>IF(H675="ano",VLOOKUP('databáze bodů'!D675,kubbATPmodel!$H$9:$HE$61,((HLOOKUP(F675,kubbATPmodel!$I$5:$HE$61,56,0))+1),0),0)</f>
        <v>0</v>
      </c>
      <c r="H675" s="15" t="str">
        <f t="shared" si="10"/>
        <v>nevyplněno</v>
      </c>
    </row>
    <row r="676" spans="7:8" x14ac:dyDescent="0.25">
      <c r="G676" s="12">
        <f>IF(H676="ano",VLOOKUP('databáze bodů'!D676,kubbATPmodel!$H$9:$HE$61,((HLOOKUP(F676,kubbATPmodel!$I$5:$HE$61,56,0))+1),0),0)</f>
        <v>0</v>
      </c>
      <c r="H676" s="15" t="str">
        <f t="shared" si="10"/>
        <v>nevyplněno</v>
      </c>
    </row>
    <row r="677" spans="7:8" x14ac:dyDescent="0.25">
      <c r="G677" s="12">
        <f>IF(H677="ano",VLOOKUP('databáze bodů'!D677,kubbATPmodel!$H$9:$HE$61,((HLOOKUP(F677,kubbATPmodel!$I$5:$HE$61,56,0))+1),0),0)</f>
        <v>0</v>
      </c>
      <c r="H677" s="15" t="str">
        <f t="shared" si="10"/>
        <v>nevyplněno</v>
      </c>
    </row>
    <row r="678" spans="7:8" x14ac:dyDescent="0.25">
      <c r="G678" s="12">
        <f>IF(H678="ano",VLOOKUP('databáze bodů'!D678,kubbATPmodel!$H$9:$HE$61,((HLOOKUP(F678,kubbATPmodel!$I$5:$HE$61,56,0))+1),0),0)</f>
        <v>0</v>
      </c>
      <c r="H678" s="15" t="str">
        <f t="shared" si="10"/>
        <v>nevyplněno</v>
      </c>
    </row>
    <row r="679" spans="7:8" x14ac:dyDescent="0.25">
      <c r="G679" s="12">
        <f>IF(H679="ano",VLOOKUP('databáze bodů'!D679,kubbATPmodel!$H$9:$HE$61,((HLOOKUP(F679,kubbATPmodel!$I$5:$HE$61,56,0))+1),0),0)</f>
        <v>0</v>
      </c>
      <c r="H679" s="15" t="str">
        <f t="shared" si="10"/>
        <v>nevyplněno</v>
      </c>
    </row>
    <row r="680" spans="7:8" x14ac:dyDescent="0.25">
      <c r="G680" s="12">
        <f>IF(H680="ano",VLOOKUP('databáze bodů'!D680,kubbATPmodel!$H$9:$HE$61,((HLOOKUP(F680,kubbATPmodel!$I$5:$HE$61,56,0))+1),0),0)</f>
        <v>0</v>
      </c>
      <c r="H680" s="15" t="str">
        <f t="shared" si="10"/>
        <v>nevyplněno</v>
      </c>
    </row>
    <row r="681" spans="7:8" x14ac:dyDescent="0.25">
      <c r="G681" s="12">
        <f>IF(H681="ano",VLOOKUP('databáze bodů'!D681,kubbATPmodel!$H$9:$HE$61,((HLOOKUP(F681,kubbATPmodel!$I$5:$HE$61,56,0))+1),0),0)</f>
        <v>0</v>
      </c>
      <c r="H681" s="15" t="str">
        <f t="shared" si="10"/>
        <v>nevyplněno</v>
      </c>
    </row>
    <row r="682" spans="7:8" x14ac:dyDescent="0.25">
      <c r="G682" s="12">
        <f>IF(H682="ano",VLOOKUP('databáze bodů'!D682,kubbATPmodel!$H$9:$HE$61,((HLOOKUP(F682,kubbATPmodel!$I$5:$HE$61,56,0))+1),0),0)</f>
        <v>0</v>
      </c>
      <c r="H682" s="15" t="str">
        <f t="shared" si="10"/>
        <v>nevyplněno</v>
      </c>
    </row>
    <row r="683" spans="7:8" x14ac:dyDescent="0.25">
      <c r="G683" s="12">
        <f>IF(H683="ano",VLOOKUP('databáze bodů'!D683,kubbATPmodel!$H$9:$HE$61,((HLOOKUP(F683,kubbATPmodel!$I$5:$HE$61,56,0))+1),0),0)</f>
        <v>0</v>
      </c>
      <c r="H683" s="15" t="str">
        <f t="shared" si="10"/>
        <v>nevyplněno</v>
      </c>
    </row>
    <row r="684" spans="7:8" x14ac:dyDescent="0.25">
      <c r="G684" s="12">
        <f>IF(H684="ano",VLOOKUP('databáze bodů'!D684,kubbATPmodel!$H$9:$HE$61,((HLOOKUP(F684,kubbATPmodel!$I$5:$HE$61,56,0))+1),0),0)</f>
        <v>0</v>
      </c>
      <c r="H684" s="15" t="str">
        <f t="shared" si="10"/>
        <v>nevyplněno</v>
      </c>
    </row>
    <row r="685" spans="7:8" x14ac:dyDescent="0.25">
      <c r="G685" s="12">
        <f>IF(H685="ano",VLOOKUP('databáze bodů'!D685,kubbATPmodel!$H$9:$HE$61,((HLOOKUP(F685,kubbATPmodel!$I$5:$HE$61,56,0))+1),0),0)</f>
        <v>0</v>
      </c>
      <c r="H685" s="15" t="str">
        <f t="shared" si="10"/>
        <v>nevyplněno</v>
      </c>
    </row>
    <row r="686" spans="7:8" x14ac:dyDescent="0.25">
      <c r="G686" s="12">
        <f>IF(H686="ano",VLOOKUP('databáze bodů'!D686,kubbATPmodel!$H$9:$HE$61,((HLOOKUP(F686,kubbATPmodel!$I$5:$HE$61,56,0))+1),0),0)</f>
        <v>0</v>
      </c>
      <c r="H686" s="15" t="str">
        <f t="shared" si="10"/>
        <v>nevyplněno</v>
      </c>
    </row>
    <row r="687" spans="7:8" x14ac:dyDescent="0.25">
      <c r="G687" s="12">
        <f>IF(H687="ano",VLOOKUP('databáze bodů'!D687,kubbATPmodel!$H$9:$HE$61,((HLOOKUP(F687,kubbATPmodel!$I$5:$HE$61,56,0))+1),0),0)</f>
        <v>0</v>
      </c>
      <c r="H687" s="15" t="str">
        <f t="shared" si="10"/>
        <v>nevyplněno</v>
      </c>
    </row>
    <row r="688" spans="7:8" x14ac:dyDescent="0.25">
      <c r="G688" s="12">
        <f>IF(H688="ano",VLOOKUP('databáze bodů'!D688,kubbATPmodel!$H$9:$HE$61,((HLOOKUP(F688,kubbATPmodel!$I$5:$HE$61,56,0))+1),0),0)</f>
        <v>0</v>
      </c>
      <c r="H688" s="15" t="str">
        <f t="shared" si="10"/>
        <v>nevyplněno</v>
      </c>
    </row>
    <row r="689" spans="7:8" x14ac:dyDescent="0.25">
      <c r="G689" s="12">
        <f>IF(H689="ano",VLOOKUP('databáze bodů'!D689,kubbATPmodel!$H$9:$HE$61,((HLOOKUP(F689,kubbATPmodel!$I$5:$HE$61,56,0))+1),0),0)</f>
        <v>0</v>
      </c>
      <c r="H689" s="15" t="str">
        <f t="shared" si="10"/>
        <v>nevyplněno</v>
      </c>
    </row>
    <row r="690" spans="7:8" x14ac:dyDescent="0.25">
      <c r="G690" s="12">
        <f>IF(H690="ano",VLOOKUP('databáze bodů'!D690,kubbATPmodel!$H$9:$HE$61,((HLOOKUP(F690,kubbATPmodel!$I$5:$HE$61,56,0))+1),0),0)</f>
        <v>0</v>
      </c>
      <c r="H690" s="15" t="str">
        <f t="shared" si="10"/>
        <v>nevyplněno</v>
      </c>
    </row>
    <row r="691" spans="7:8" x14ac:dyDescent="0.25">
      <c r="G691" s="12">
        <f>IF(H691="ano",VLOOKUP('databáze bodů'!D691,kubbATPmodel!$H$9:$HE$61,((HLOOKUP(F691,kubbATPmodel!$I$5:$HE$61,56,0))+1),0),0)</f>
        <v>0</v>
      </c>
      <c r="H691" s="15" t="str">
        <f t="shared" si="10"/>
        <v>nevyplněno</v>
      </c>
    </row>
    <row r="692" spans="7:8" x14ac:dyDescent="0.25">
      <c r="G692" s="12">
        <f>IF(H692="ano",VLOOKUP('databáze bodů'!D692,kubbATPmodel!$H$9:$HE$61,((HLOOKUP(F692,kubbATPmodel!$I$5:$HE$61,56,0))+1),0),0)</f>
        <v>0</v>
      </c>
      <c r="H692" s="15" t="str">
        <f t="shared" si="10"/>
        <v>nevyplněno</v>
      </c>
    </row>
    <row r="693" spans="7:8" x14ac:dyDescent="0.25">
      <c r="G693" s="12">
        <f>IF(H693="ano",VLOOKUP('databáze bodů'!D693,kubbATPmodel!$H$9:$HE$61,((HLOOKUP(F693,kubbATPmodel!$I$5:$HE$61,56,0))+1),0),0)</f>
        <v>0</v>
      </c>
      <c r="H693" s="15" t="str">
        <f t="shared" si="10"/>
        <v>nevyplněno</v>
      </c>
    </row>
    <row r="694" spans="7:8" x14ac:dyDescent="0.25">
      <c r="G694" s="12">
        <f>IF(H694="ano",VLOOKUP('databáze bodů'!D694,kubbATPmodel!$H$9:$HE$61,((HLOOKUP(F694,kubbATPmodel!$I$5:$HE$61,56,0))+1),0),0)</f>
        <v>0</v>
      </c>
      <c r="H694" s="15" t="str">
        <f t="shared" si="10"/>
        <v>nevyplněno</v>
      </c>
    </row>
    <row r="695" spans="7:8" x14ac:dyDescent="0.25">
      <c r="G695" s="12">
        <f>IF(H695="ano",VLOOKUP('databáze bodů'!D695,kubbATPmodel!$H$9:$HE$61,((HLOOKUP(F695,kubbATPmodel!$I$5:$HE$61,56,0))+1),0),0)</f>
        <v>0</v>
      </c>
      <c r="H695" s="15" t="str">
        <f t="shared" si="10"/>
        <v>nevyplněno</v>
      </c>
    </row>
    <row r="696" spans="7:8" x14ac:dyDescent="0.25">
      <c r="G696" s="12">
        <f>IF(H696="ano",VLOOKUP('databáze bodů'!D696,kubbATPmodel!$H$9:$HE$61,((HLOOKUP(F696,kubbATPmodel!$I$5:$HE$61,56,0))+1),0),0)</f>
        <v>0</v>
      </c>
      <c r="H696" s="15" t="str">
        <f t="shared" si="10"/>
        <v>nevyplněno</v>
      </c>
    </row>
    <row r="697" spans="7:8" x14ac:dyDescent="0.25">
      <c r="G697" s="12">
        <f>IF(H697="ano",VLOOKUP('databáze bodů'!D697,kubbATPmodel!$H$9:$HE$61,((HLOOKUP(F697,kubbATPmodel!$I$5:$HE$61,56,0))+1),0),0)</f>
        <v>0</v>
      </c>
      <c r="H697" s="15" t="str">
        <f t="shared" si="10"/>
        <v>nevyplněno</v>
      </c>
    </row>
    <row r="698" spans="7:8" x14ac:dyDescent="0.25">
      <c r="G698" s="12">
        <f>IF(H698="ano",VLOOKUP('databáze bodů'!D698,kubbATPmodel!$H$9:$HE$61,((HLOOKUP(F698,kubbATPmodel!$I$5:$HE$61,56,0))+1),0),0)</f>
        <v>0</v>
      </c>
      <c r="H698" s="15" t="str">
        <f t="shared" si="10"/>
        <v>nevyplněno</v>
      </c>
    </row>
    <row r="699" spans="7:8" x14ac:dyDescent="0.25">
      <c r="G699" s="12">
        <f>IF(H699="ano",VLOOKUP('databáze bodů'!D699,kubbATPmodel!$H$9:$HE$61,((HLOOKUP(F699,kubbATPmodel!$I$5:$HE$61,56,0))+1),0),0)</f>
        <v>0</v>
      </c>
      <c r="H699" s="15" t="str">
        <f t="shared" si="10"/>
        <v>nevyplněno</v>
      </c>
    </row>
    <row r="700" spans="7:8" x14ac:dyDescent="0.25">
      <c r="G700" s="12">
        <f>IF(H700="ano",VLOOKUP('databáze bodů'!D700,kubbATPmodel!$H$9:$HE$61,((HLOOKUP(F700,kubbATPmodel!$I$5:$HE$61,56,0))+1),0),0)</f>
        <v>0</v>
      </c>
      <c r="H700" s="15" t="str">
        <f t="shared" si="10"/>
        <v>nevyplněno</v>
      </c>
    </row>
    <row r="701" spans="7:8" x14ac:dyDescent="0.25">
      <c r="G701" s="12">
        <f>IF(H701="ano",VLOOKUP('databáze bodů'!D701,kubbATPmodel!$H$9:$HE$61,((HLOOKUP(F701,kubbATPmodel!$I$5:$HE$61,56,0))+1),0),0)</f>
        <v>0</v>
      </c>
      <c r="H701" s="15" t="str">
        <f t="shared" si="10"/>
        <v>nevyplněno</v>
      </c>
    </row>
    <row r="702" spans="7:8" x14ac:dyDescent="0.25">
      <c r="G702" s="12">
        <f>IF(H702="ano",VLOOKUP('databáze bodů'!D702,kubbATPmodel!$H$9:$HE$61,((HLOOKUP(F702,kubbATPmodel!$I$5:$HE$61,56,0))+1),0),0)</f>
        <v>0</v>
      </c>
      <c r="H702" s="15" t="str">
        <f t="shared" si="10"/>
        <v>nevyplněno</v>
      </c>
    </row>
    <row r="703" spans="7:8" x14ac:dyDescent="0.25">
      <c r="G703" s="12">
        <f>IF(H703="ano",VLOOKUP('databáze bodů'!D703,kubbATPmodel!$H$9:$HE$61,((HLOOKUP(F703,kubbATPmodel!$I$5:$HE$61,56,0))+1),0),0)</f>
        <v>0</v>
      </c>
      <c r="H703" s="15" t="str">
        <f t="shared" si="10"/>
        <v>nevyplněno</v>
      </c>
    </row>
    <row r="704" spans="7:8" x14ac:dyDescent="0.25">
      <c r="G704" s="12">
        <f>IF(H704="ano",VLOOKUP('databáze bodů'!D704,kubbATPmodel!$H$9:$HE$61,((HLOOKUP(F704,kubbATPmodel!$I$5:$HE$61,56,0))+1),0),0)</f>
        <v>0</v>
      </c>
      <c r="H704" s="15" t="str">
        <f t="shared" si="10"/>
        <v>nevyplněno</v>
      </c>
    </row>
    <row r="705" spans="7:8" x14ac:dyDescent="0.25">
      <c r="G705" s="12">
        <f>IF(H705="ano",VLOOKUP('databáze bodů'!D705,kubbATPmodel!$H$9:$HE$61,((HLOOKUP(F705,kubbATPmodel!$I$5:$HE$61,56,0))+1),0),0)</f>
        <v>0</v>
      </c>
      <c r="H705" s="15" t="str">
        <f t="shared" si="10"/>
        <v>nevyplněno</v>
      </c>
    </row>
    <row r="706" spans="7:8" x14ac:dyDescent="0.25">
      <c r="G706" s="12">
        <f>IF(H706="ano",VLOOKUP('databáze bodů'!D706,kubbATPmodel!$H$9:$HE$61,((HLOOKUP(F706,kubbATPmodel!$I$5:$HE$61,56,0))+1),0),0)</f>
        <v>0</v>
      </c>
      <c r="H706" s="15" t="str">
        <f t="shared" si="10"/>
        <v>nevyplněno</v>
      </c>
    </row>
    <row r="707" spans="7:8" x14ac:dyDescent="0.25">
      <c r="G707" s="12">
        <f>IF(H707="ano",VLOOKUP('databáze bodů'!D707,kubbATPmodel!$H$9:$HE$61,((HLOOKUP(F707,kubbATPmodel!$I$5:$HE$61,56,0))+1),0),0)</f>
        <v>0</v>
      </c>
      <c r="H707" s="15" t="str">
        <f t="shared" ref="H707:H770" si="11">IF(E707=0,"nevyplněno",IF(($K$5-E707)&lt;$K$3,"ano","ne"))</f>
        <v>nevyplněno</v>
      </c>
    </row>
    <row r="708" spans="7:8" x14ac:dyDescent="0.25">
      <c r="G708" s="12">
        <f>IF(H708="ano",VLOOKUP('databáze bodů'!D708,kubbATPmodel!$H$9:$HE$61,((HLOOKUP(F708,kubbATPmodel!$I$5:$HE$61,56,0))+1),0),0)</f>
        <v>0</v>
      </c>
      <c r="H708" s="15" t="str">
        <f t="shared" si="11"/>
        <v>nevyplněno</v>
      </c>
    </row>
    <row r="709" spans="7:8" x14ac:dyDescent="0.25">
      <c r="G709" s="12">
        <f>IF(H709="ano",VLOOKUP('databáze bodů'!D709,kubbATPmodel!$H$9:$HE$61,((HLOOKUP(F709,kubbATPmodel!$I$5:$HE$61,56,0))+1),0),0)</f>
        <v>0</v>
      </c>
      <c r="H709" s="15" t="str">
        <f t="shared" si="11"/>
        <v>nevyplněno</v>
      </c>
    </row>
    <row r="710" spans="7:8" x14ac:dyDescent="0.25">
      <c r="G710" s="12">
        <f>IF(H710="ano",VLOOKUP('databáze bodů'!D710,kubbATPmodel!$H$9:$HE$61,((HLOOKUP(F710,kubbATPmodel!$I$5:$HE$61,56,0))+1),0),0)</f>
        <v>0</v>
      </c>
      <c r="H710" s="15" t="str">
        <f t="shared" si="11"/>
        <v>nevyplněno</v>
      </c>
    </row>
    <row r="711" spans="7:8" x14ac:dyDescent="0.25">
      <c r="G711" s="12">
        <f>IF(H711="ano",VLOOKUP('databáze bodů'!D711,kubbATPmodel!$H$9:$HE$61,((HLOOKUP(F711,kubbATPmodel!$I$5:$HE$61,56,0))+1),0),0)</f>
        <v>0</v>
      </c>
      <c r="H711" s="15" t="str">
        <f t="shared" si="11"/>
        <v>nevyplněno</v>
      </c>
    </row>
    <row r="712" spans="7:8" x14ac:dyDescent="0.25">
      <c r="G712" s="12">
        <f>IF(H712="ano",VLOOKUP('databáze bodů'!D712,kubbATPmodel!$H$9:$HE$61,((HLOOKUP(F712,kubbATPmodel!$I$5:$HE$61,56,0))+1),0),0)</f>
        <v>0</v>
      </c>
      <c r="H712" s="15" t="str">
        <f t="shared" si="11"/>
        <v>nevyplněno</v>
      </c>
    </row>
    <row r="713" spans="7:8" x14ac:dyDescent="0.25">
      <c r="G713" s="12">
        <f>IF(H713="ano",VLOOKUP('databáze bodů'!D713,kubbATPmodel!$H$9:$HE$61,((HLOOKUP(F713,kubbATPmodel!$I$5:$HE$61,56,0))+1),0),0)</f>
        <v>0</v>
      </c>
      <c r="H713" s="15" t="str">
        <f t="shared" si="11"/>
        <v>nevyplněno</v>
      </c>
    </row>
    <row r="714" spans="7:8" x14ac:dyDescent="0.25">
      <c r="G714" s="12">
        <f>IF(H714="ano",VLOOKUP('databáze bodů'!D714,kubbATPmodel!$H$9:$HE$61,((HLOOKUP(F714,kubbATPmodel!$I$5:$HE$61,56,0))+1),0),0)</f>
        <v>0</v>
      </c>
      <c r="H714" s="15" t="str">
        <f t="shared" si="11"/>
        <v>nevyplněno</v>
      </c>
    </row>
    <row r="715" spans="7:8" x14ac:dyDescent="0.25">
      <c r="G715" s="12">
        <f>IF(H715="ano",VLOOKUP('databáze bodů'!D715,kubbATPmodel!$H$9:$HE$61,((HLOOKUP(F715,kubbATPmodel!$I$5:$HE$61,56,0))+1),0),0)</f>
        <v>0</v>
      </c>
      <c r="H715" s="15" t="str">
        <f t="shared" si="11"/>
        <v>nevyplněno</v>
      </c>
    </row>
    <row r="716" spans="7:8" x14ac:dyDescent="0.25">
      <c r="G716" s="12">
        <f>IF(H716="ano",VLOOKUP('databáze bodů'!D716,kubbATPmodel!$H$9:$HE$61,((HLOOKUP(F716,kubbATPmodel!$I$5:$HE$61,56,0))+1),0),0)</f>
        <v>0</v>
      </c>
      <c r="H716" s="15" t="str">
        <f t="shared" si="11"/>
        <v>nevyplněno</v>
      </c>
    </row>
    <row r="717" spans="7:8" x14ac:dyDescent="0.25">
      <c r="G717" s="12">
        <f>IF(H717="ano",VLOOKUP('databáze bodů'!D717,kubbATPmodel!$H$9:$HE$61,((HLOOKUP(F717,kubbATPmodel!$I$5:$HE$61,56,0))+1),0),0)</f>
        <v>0</v>
      </c>
      <c r="H717" s="15" t="str">
        <f t="shared" si="11"/>
        <v>nevyplněno</v>
      </c>
    </row>
    <row r="718" spans="7:8" x14ac:dyDescent="0.25">
      <c r="G718" s="12">
        <f>IF(H718="ano",VLOOKUP('databáze bodů'!D718,kubbATPmodel!$H$9:$HE$61,((HLOOKUP(F718,kubbATPmodel!$I$5:$HE$61,56,0))+1),0),0)</f>
        <v>0</v>
      </c>
      <c r="H718" s="15" t="str">
        <f t="shared" si="11"/>
        <v>nevyplněno</v>
      </c>
    </row>
    <row r="719" spans="7:8" x14ac:dyDescent="0.25">
      <c r="G719" s="12">
        <f>IF(H719="ano",VLOOKUP('databáze bodů'!D719,kubbATPmodel!$H$9:$HE$61,((HLOOKUP(F719,kubbATPmodel!$I$5:$HE$61,56,0))+1),0),0)</f>
        <v>0</v>
      </c>
      <c r="H719" s="15" t="str">
        <f t="shared" si="11"/>
        <v>nevyplněno</v>
      </c>
    </row>
    <row r="720" spans="7:8" x14ac:dyDescent="0.25">
      <c r="G720" s="12">
        <f>IF(H720="ano",VLOOKUP('databáze bodů'!D720,kubbATPmodel!$H$9:$HE$61,((HLOOKUP(F720,kubbATPmodel!$I$5:$HE$61,56,0))+1),0),0)</f>
        <v>0</v>
      </c>
      <c r="H720" s="15" t="str">
        <f t="shared" si="11"/>
        <v>nevyplněno</v>
      </c>
    </row>
    <row r="721" spans="7:8" x14ac:dyDescent="0.25">
      <c r="G721" s="12">
        <f>IF(H721="ano",VLOOKUP('databáze bodů'!D721,kubbATPmodel!$H$9:$HE$61,((HLOOKUP(F721,kubbATPmodel!$I$5:$HE$61,56,0))+1),0),0)</f>
        <v>0</v>
      </c>
      <c r="H721" s="15" t="str">
        <f t="shared" si="11"/>
        <v>nevyplněno</v>
      </c>
    </row>
    <row r="722" spans="7:8" x14ac:dyDescent="0.25">
      <c r="G722" s="12">
        <f>IF(H722="ano",VLOOKUP('databáze bodů'!D722,kubbATPmodel!$H$9:$HE$61,((HLOOKUP(F722,kubbATPmodel!$I$5:$HE$61,56,0))+1),0),0)</f>
        <v>0</v>
      </c>
      <c r="H722" s="15" t="str">
        <f t="shared" si="11"/>
        <v>nevyplněno</v>
      </c>
    </row>
    <row r="723" spans="7:8" x14ac:dyDescent="0.25">
      <c r="G723" s="12">
        <f>IF(H723="ano",VLOOKUP('databáze bodů'!D723,kubbATPmodel!$H$9:$HE$61,((HLOOKUP(F723,kubbATPmodel!$I$5:$HE$61,56,0))+1),0),0)</f>
        <v>0</v>
      </c>
      <c r="H723" s="15" t="str">
        <f t="shared" si="11"/>
        <v>nevyplněno</v>
      </c>
    </row>
    <row r="724" spans="7:8" x14ac:dyDescent="0.25">
      <c r="G724" s="12">
        <f>IF(H724="ano",VLOOKUP('databáze bodů'!D724,kubbATPmodel!$H$9:$HE$61,((HLOOKUP(F724,kubbATPmodel!$I$5:$HE$61,56,0))+1),0),0)</f>
        <v>0</v>
      </c>
      <c r="H724" s="15" t="str">
        <f t="shared" si="11"/>
        <v>nevyplněno</v>
      </c>
    </row>
    <row r="725" spans="7:8" x14ac:dyDescent="0.25">
      <c r="G725" s="12">
        <f>IF(H725="ano",VLOOKUP('databáze bodů'!D725,kubbATPmodel!$H$9:$HE$61,((HLOOKUP(F725,kubbATPmodel!$I$5:$HE$61,56,0))+1),0),0)</f>
        <v>0</v>
      </c>
      <c r="H725" s="15" t="str">
        <f t="shared" si="11"/>
        <v>nevyplněno</v>
      </c>
    </row>
    <row r="726" spans="7:8" x14ac:dyDescent="0.25">
      <c r="G726" s="12">
        <f>IF(H726="ano",VLOOKUP('databáze bodů'!D726,kubbATPmodel!$H$9:$HE$61,((HLOOKUP(F726,kubbATPmodel!$I$5:$HE$61,56,0))+1),0),0)</f>
        <v>0</v>
      </c>
      <c r="H726" s="15" t="str">
        <f t="shared" si="11"/>
        <v>nevyplněno</v>
      </c>
    </row>
    <row r="727" spans="7:8" x14ac:dyDescent="0.25">
      <c r="G727" s="12">
        <f>IF(H727="ano",VLOOKUP('databáze bodů'!D727,kubbATPmodel!$H$9:$HE$61,((HLOOKUP(F727,kubbATPmodel!$I$5:$HE$61,56,0))+1),0),0)</f>
        <v>0</v>
      </c>
      <c r="H727" s="15" t="str">
        <f t="shared" si="11"/>
        <v>nevyplněno</v>
      </c>
    </row>
    <row r="728" spans="7:8" x14ac:dyDescent="0.25">
      <c r="G728" s="12">
        <f>IF(H728="ano",VLOOKUP('databáze bodů'!D728,kubbATPmodel!$H$9:$HE$61,((HLOOKUP(F728,kubbATPmodel!$I$5:$HE$61,56,0))+1),0),0)</f>
        <v>0</v>
      </c>
      <c r="H728" s="15" t="str">
        <f t="shared" si="11"/>
        <v>nevyplněno</v>
      </c>
    </row>
    <row r="729" spans="7:8" x14ac:dyDescent="0.25">
      <c r="G729" s="12">
        <f>IF(H729="ano",VLOOKUP('databáze bodů'!D729,kubbATPmodel!$H$9:$HE$61,((HLOOKUP(F729,kubbATPmodel!$I$5:$HE$61,56,0))+1),0),0)</f>
        <v>0</v>
      </c>
      <c r="H729" s="15" t="str">
        <f t="shared" si="11"/>
        <v>nevyplněno</v>
      </c>
    </row>
    <row r="730" spans="7:8" x14ac:dyDescent="0.25">
      <c r="G730" s="12">
        <f>IF(H730="ano",VLOOKUP('databáze bodů'!D730,kubbATPmodel!$H$9:$HE$61,((HLOOKUP(F730,kubbATPmodel!$I$5:$HE$61,56,0))+1),0),0)</f>
        <v>0</v>
      </c>
      <c r="H730" s="15" t="str">
        <f t="shared" si="11"/>
        <v>nevyplněno</v>
      </c>
    </row>
    <row r="731" spans="7:8" x14ac:dyDescent="0.25">
      <c r="G731" s="12">
        <f>IF(H731="ano",VLOOKUP('databáze bodů'!D731,kubbATPmodel!$H$9:$HE$61,((HLOOKUP(F731,kubbATPmodel!$I$5:$HE$61,56,0))+1),0),0)</f>
        <v>0</v>
      </c>
      <c r="H731" s="15" t="str">
        <f t="shared" si="11"/>
        <v>nevyplněno</v>
      </c>
    </row>
    <row r="732" spans="7:8" x14ac:dyDescent="0.25">
      <c r="G732" s="12">
        <f>IF(H732="ano",VLOOKUP('databáze bodů'!D732,kubbATPmodel!$H$9:$HE$61,((HLOOKUP(F732,kubbATPmodel!$I$5:$HE$61,56,0))+1),0),0)</f>
        <v>0</v>
      </c>
      <c r="H732" s="15" t="str">
        <f t="shared" si="11"/>
        <v>nevyplněno</v>
      </c>
    </row>
    <row r="733" spans="7:8" x14ac:dyDescent="0.25">
      <c r="G733" s="12">
        <f>IF(H733="ano",VLOOKUP('databáze bodů'!D733,kubbATPmodel!$H$9:$HE$61,((HLOOKUP(F733,kubbATPmodel!$I$5:$HE$61,56,0))+1),0),0)</f>
        <v>0</v>
      </c>
      <c r="H733" s="15" t="str">
        <f t="shared" si="11"/>
        <v>nevyplněno</v>
      </c>
    </row>
    <row r="734" spans="7:8" x14ac:dyDescent="0.25">
      <c r="G734" s="12">
        <f>IF(H734="ano",VLOOKUP('databáze bodů'!D734,kubbATPmodel!$H$9:$HE$61,((HLOOKUP(F734,kubbATPmodel!$I$5:$HE$61,56,0))+1),0),0)</f>
        <v>0</v>
      </c>
      <c r="H734" s="15" t="str">
        <f t="shared" si="11"/>
        <v>nevyplněno</v>
      </c>
    </row>
    <row r="735" spans="7:8" x14ac:dyDescent="0.25">
      <c r="G735" s="12">
        <f>IF(H735="ano",VLOOKUP('databáze bodů'!D735,kubbATPmodel!$H$9:$HE$61,((HLOOKUP(F735,kubbATPmodel!$I$5:$HE$61,56,0))+1),0),0)</f>
        <v>0</v>
      </c>
      <c r="H735" s="15" t="str">
        <f t="shared" si="11"/>
        <v>nevyplněno</v>
      </c>
    </row>
    <row r="736" spans="7:8" x14ac:dyDescent="0.25">
      <c r="G736" s="12">
        <f>IF(H736="ano",VLOOKUP('databáze bodů'!D736,kubbATPmodel!$H$9:$HE$61,((HLOOKUP(F736,kubbATPmodel!$I$5:$HE$61,56,0))+1),0),0)</f>
        <v>0</v>
      </c>
      <c r="H736" s="15" t="str">
        <f t="shared" si="11"/>
        <v>nevyplněno</v>
      </c>
    </row>
    <row r="737" spans="7:8" x14ac:dyDescent="0.25">
      <c r="G737" s="12">
        <f>IF(H737="ano",VLOOKUP('databáze bodů'!D737,kubbATPmodel!$H$9:$HE$61,((HLOOKUP(F737,kubbATPmodel!$I$5:$HE$61,56,0))+1),0),0)</f>
        <v>0</v>
      </c>
      <c r="H737" s="15" t="str">
        <f t="shared" si="11"/>
        <v>nevyplněno</v>
      </c>
    </row>
    <row r="738" spans="7:8" x14ac:dyDescent="0.25">
      <c r="G738" s="12">
        <f>IF(H738="ano",VLOOKUP('databáze bodů'!D738,kubbATPmodel!$H$9:$HE$61,((HLOOKUP(F738,kubbATPmodel!$I$5:$HE$61,56,0))+1),0),0)</f>
        <v>0</v>
      </c>
      <c r="H738" s="15" t="str">
        <f t="shared" si="11"/>
        <v>nevyplněno</v>
      </c>
    </row>
    <row r="739" spans="7:8" x14ac:dyDescent="0.25">
      <c r="G739" s="12">
        <f>IF(H739="ano",VLOOKUP('databáze bodů'!D739,kubbATPmodel!$H$9:$HE$61,((HLOOKUP(F739,kubbATPmodel!$I$5:$HE$61,56,0))+1),0),0)</f>
        <v>0</v>
      </c>
      <c r="H739" s="15" t="str">
        <f t="shared" si="11"/>
        <v>nevyplněno</v>
      </c>
    </row>
    <row r="740" spans="7:8" x14ac:dyDescent="0.25">
      <c r="G740" s="12">
        <f>IF(H740="ano",VLOOKUP('databáze bodů'!D740,kubbATPmodel!$H$9:$HE$61,((HLOOKUP(F740,kubbATPmodel!$I$5:$HE$61,56,0))+1),0),0)</f>
        <v>0</v>
      </c>
      <c r="H740" s="15" t="str">
        <f t="shared" si="11"/>
        <v>nevyplněno</v>
      </c>
    </row>
    <row r="741" spans="7:8" x14ac:dyDescent="0.25">
      <c r="G741" s="12">
        <f>IF(H741="ano",VLOOKUP('databáze bodů'!D741,kubbATPmodel!$H$9:$HE$61,((HLOOKUP(F741,kubbATPmodel!$I$5:$HE$61,56,0))+1),0),0)</f>
        <v>0</v>
      </c>
      <c r="H741" s="15" t="str">
        <f t="shared" si="11"/>
        <v>nevyplněno</v>
      </c>
    </row>
    <row r="742" spans="7:8" x14ac:dyDescent="0.25">
      <c r="G742" s="12">
        <f>IF(H742="ano",VLOOKUP('databáze bodů'!D742,kubbATPmodel!$H$9:$HE$61,((HLOOKUP(F742,kubbATPmodel!$I$5:$HE$61,56,0))+1),0),0)</f>
        <v>0</v>
      </c>
      <c r="H742" s="15" t="str">
        <f t="shared" si="11"/>
        <v>nevyplněno</v>
      </c>
    </row>
    <row r="743" spans="7:8" x14ac:dyDescent="0.25">
      <c r="G743" s="12">
        <f>IF(H743="ano",VLOOKUP('databáze bodů'!D743,kubbATPmodel!$H$9:$HE$61,((HLOOKUP(F743,kubbATPmodel!$I$5:$HE$61,56,0))+1),0),0)</f>
        <v>0</v>
      </c>
      <c r="H743" s="15" t="str">
        <f t="shared" si="11"/>
        <v>nevyplněno</v>
      </c>
    </row>
    <row r="744" spans="7:8" x14ac:dyDescent="0.25">
      <c r="G744" s="12">
        <f>IF(H744="ano",VLOOKUP('databáze bodů'!D744,kubbATPmodel!$H$9:$HE$61,((HLOOKUP(F744,kubbATPmodel!$I$5:$HE$61,56,0))+1),0),0)</f>
        <v>0</v>
      </c>
      <c r="H744" s="15" t="str">
        <f t="shared" si="11"/>
        <v>nevyplněno</v>
      </c>
    </row>
    <row r="745" spans="7:8" x14ac:dyDescent="0.25">
      <c r="G745" s="12">
        <f>IF(H745="ano",VLOOKUP('databáze bodů'!D745,kubbATPmodel!$H$9:$HE$61,((HLOOKUP(F745,kubbATPmodel!$I$5:$HE$61,56,0))+1),0),0)</f>
        <v>0</v>
      </c>
      <c r="H745" s="15" t="str">
        <f t="shared" si="11"/>
        <v>nevyplněno</v>
      </c>
    </row>
    <row r="746" spans="7:8" x14ac:dyDescent="0.25">
      <c r="G746" s="12">
        <f>IF(H746="ano",VLOOKUP('databáze bodů'!D746,kubbATPmodel!$H$9:$HE$61,((HLOOKUP(F746,kubbATPmodel!$I$5:$HE$61,56,0))+1),0),0)</f>
        <v>0</v>
      </c>
      <c r="H746" s="15" t="str">
        <f t="shared" si="11"/>
        <v>nevyplněno</v>
      </c>
    </row>
    <row r="747" spans="7:8" x14ac:dyDescent="0.25">
      <c r="G747" s="12">
        <f>IF(H747="ano",VLOOKUP('databáze bodů'!D747,kubbATPmodel!$H$9:$HE$61,((HLOOKUP(F747,kubbATPmodel!$I$5:$HE$61,56,0))+1),0),0)</f>
        <v>0</v>
      </c>
      <c r="H747" s="15" t="str">
        <f t="shared" si="11"/>
        <v>nevyplněno</v>
      </c>
    </row>
    <row r="748" spans="7:8" x14ac:dyDescent="0.25">
      <c r="G748" s="12">
        <f>IF(H748="ano",VLOOKUP('databáze bodů'!D748,kubbATPmodel!$H$9:$HE$61,((HLOOKUP(F748,kubbATPmodel!$I$5:$HE$61,56,0))+1),0),0)</f>
        <v>0</v>
      </c>
      <c r="H748" s="15" t="str">
        <f t="shared" si="11"/>
        <v>nevyplněno</v>
      </c>
    </row>
    <row r="749" spans="7:8" x14ac:dyDescent="0.25">
      <c r="G749" s="12">
        <f>IF(H749="ano",VLOOKUP('databáze bodů'!D749,kubbATPmodel!$H$9:$HE$61,((HLOOKUP(F749,kubbATPmodel!$I$5:$HE$61,56,0))+1),0),0)</f>
        <v>0</v>
      </c>
      <c r="H749" s="15" t="str">
        <f t="shared" si="11"/>
        <v>nevyplněno</v>
      </c>
    </row>
    <row r="750" spans="7:8" x14ac:dyDescent="0.25">
      <c r="G750" s="12">
        <f>IF(H750="ano",VLOOKUP('databáze bodů'!D750,kubbATPmodel!$H$9:$HE$61,((HLOOKUP(F750,kubbATPmodel!$I$5:$HE$61,56,0))+1),0),0)</f>
        <v>0</v>
      </c>
      <c r="H750" s="15" t="str">
        <f t="shared" si="11"/>
        <v>nevyplněno</v>
      </c>
    </row>
    <row r="751" spans="7:8" x14ac:dyDescent="0.25">
      <c r="G751" s="12">
        <f>IF(H751="ano",VLOOKUP('databáze bodů'!D751,kubbATPmodel!$H$9:$HE$61,((HLOOKUP(F751,kubbATPmodel!$I$5:$HE$61,56,0))+1),0),0)</f>
        <v>0</v>
      </c>
      <c r="H751" s="15" t="str">
        <f t="shared" si="11"/>
        <v>nevyplněno</v>
      </c>
    </row>
    <row r="752" spans="7:8" x14ac:dyDescent="0.25">
      <c r="G752" s="12">
        <f>IF(H752="ano",VLOOKUP('databáze bodů'!D752,kubbATPmodel!$H$9:$HE$61,((HLOOKUP(F752,kubbATPmodel!$I$5:$HE$61,56,0))+1),0),0)</f>
        <v>0</v>
      </c>
      <c r="H752" s="15" t="str">
        <f t="shared" si="11"/>
        <v>nevyplněno</v>
      </c>
    </row>
    <row r="753" spans="7:8" x14ac:dyDescent="0.25">
      <c r="G753" s="12">
        <f>IF(H753="ano",VLOOKUP('databáze bodů'!D753,kubbATPmodel!$H$9:$HE$61,((HLOOKUP(F753,kubbATPmodel!$I$5:$HE$61,56,0))+1),0),0)</f>
        <v>0</v>
      </c>
      <c r="H753" s="15" t="str">
        <f t="shared" si="11"/>
        <v>nevyplněno</v>
      </c>
    </row>
    <row r="754" spans="7:8" x14ac:dyDescent="0.25">
      <c r="G754" s="12">
        <f>IF(H754="ano",VLOOKUP('databáze bodů'!D754,kubbATPmodel!$H$9:$HE$61,((HLOOKUP(F754,kubbATPmodel!$I$5:$HE$61,56,0))+1),0),0)</f>
        <v>0</v>
      </c>
      <c r="H754" s="15" t="str">
        <f t="shared" si="11"/>
        <v>nevyplněno</v>
      </c>
    </row>
    <row r="755" spans="7:8" x14ac:dyDescent="0.25">
      <c r="G755" s="12">
        <f>IF(H755="ano",VLOOKUP('databáze bodů'!D755,kubbATPmodel!$H$9:$HE$61,((HLOOKUP(F755,kubbATPmodel!$I$5:$HE$61,56,0))+1),0),0)</f>
        <v>0</v>
      </c>
      <c r="H755" s="15" t="str">
        <f t="shared" si="11"/>
        <v>nevyplněno</v>
      </c>
    </row>
    <row r="756" spans="7:8" x14ac:dyDescent="0.25">
      <c r="G756" s="12">
        <f>IF(H756="ano",VLOOKUP('databáze bodů'!D756,kubbATPmodel!$H$9:$HE$61,((HLOOKUP(F756,kubbATPmodel!$I$5:$HE$61,56,0))+1),0),0)</f>
        <v>0</v>
      </c>
      <c r="H756" s="15" t="str">
        <f t="shared" si="11"/>
        <v>nevyplněno</v>
      </c>
    </row>
    <row r="757" spans="7:8" x14ac:dyDescent="0.25">
      <c r="G757" s="12">
        <f>IF(H757="ano",VLOOKUP('databáze bodů'!D757,kubbATPmodel!$H$9:$HE$61,((HLOOKUP(F757,kubbATPmodel!$I$5:$HE$61,56,0))+1),0),0)</f>
        <v>0</v>
      </c>
      <c r="H757" s="15" t="str">
        <f t="shared" si="11"/>
        <v>nevyplněno</v>
      </c>
    </row>
    <row r="758" spans="7:8" x14ac:dyDescent="0.25">
      <c r="G758" s="12">
        <f>IF(H758="ano",VLOOKUP('databáze bodů'!D758,kubbATPmodel!$H$9:$HE$61,((HLOOKUP(F758,kubbATPmodel!$I$5:$HE$61,56,0))+1),0),0)</f>
        <v>0</v>
      </c>
      <c r="H758" s="15" t="str">
        <f t="shared" si="11"/>
        <v>nevyplněno</v>
      </c>
    </row>
    <row r="759" spans="7:8" x14ac:dyDescent="0.25">
      <c r="G759" s="12">
        <f>IF(H759="ano",VLOOKUP('databáze bodů'!D759,kubbATPmodel!$H$9:$HE$61,((HLOOKUP(F759,kubbATPmodel!$I$5:$HE$61,56,0))+1),0),0)</f>
        <v>0</v>
      </c>
      <c r="H759" s="15" t="str">
        <f t="shared" si="11"/>
        <v>nevyplněno</v>
      </c>
    </row>
    <row r="760" spans="7:8" x14ac:dyDescent="0.25">
      <c r="G760" s="12">
        <f>IF(H760="ano",VLOOKUP('databáze bodů'!D760,kubbATPmodel!$H$9:$HE$61,((HLOOKUP(F760,kubbATPmodel!$I$5:$HE$61,56,0))+1),0),0)</f>
        <v>0</v>
      </c>
      <c r="H760" s="15" t="str">
        <f t="shared" si="11"/>
        <v>nevyplněno</v>
      </c>
    </row>
    <row r="761" spans="7:8" x14ac:dyDescent="0.25">
      <c r="G761" s="12">
        <f>IF(H761="ano",VLOOKUP('databáze bodů'!D761,kubbATPmodel!$H$9:$HE$61,((HLOOKUP(F761,kubbATPmodel!$I$5:$HE$61,56,0))+1),0),0)</f>
        <v>0</v>
      </c>
      <c r="H761" s="15" t="str">
        <f t="shared" si="11"/>
        <v>nevyplněno</v>
      </c>
    </row>
    <row r="762" spans="7:8" x14ac:dyDescent="0.25">
      <c r="G762" s="12">
        <f>IF(H762="ano",VLOOKUP('databáze bodů'!D762,kubbATPmodel!$H$9:$HE$61,((HLOOKUP(F762,kubbATPmodel!$I$5:$HE$61,56,0))+1),0),0)</f>
        <v>0</v>
      </c>
      <c r="H762" s="15" t="str">
        <f t="shared" si="11"/>
        <v>nevyplněno</v>
      </c>
    </row>
    <row r="763" spans="7:8" x14ac:dyDescent="0.25">
      <c r="G763" s="12">
        <f>IF(H763="ano",VLOOKUP('databáze bodů'!D763,kubbATPmodel!$H$9:$HE$61,((HLOOKUP(F763,kubbATPmodel!$I$5:$HE$61,56,0))+1),0),0)</f>
        <v>0</v>
      </c>
      <c r="H763" s="15" t="str">
        <f t="shared" si="11"/>
        <v>nevyplněno</v>
      </c>
    </row>
    <row r="764" spans="7:8" x14ac:dyDescent="0.25">
      <c r="G764" s="12">
        <f>IF(H764="ano",VLOOKUP('databáze bodů'!D764,kubbATPmodel!$H$9:$HE$61,((HLOOKUP(F764,kubbATPmodel!$I$5:$HE$61,56,0))+1),0),0)</f>
        <v>0</v>
      </c>
      <c r="H764" s="15" t="str">
        <f t="shared" si="11"/>
        <v>nevyplněno</v>
      </c>
    </row>
    <row r="765" spans="7:8" x14ac:dyDescent="0.25">
      <c r="G765" s="12">
        <f>IF(H765="ano",VLOOKUP('databáze bodů'!D765,kubbATPmodel!$H$9:$HE$61,((HLOOKUP(F765,kubbATPmodel!$I$5:$HE$61,56,0))+1),0),0)</f>
        <v>0</v>
      </c>
      <c r="H765" s="15" t="str">
        <f t="shared" si="11"/>
        <v>nevyplněno</v>
      </c>
    </row>
    <row r="766" spans="7:8" x14ac:dyDescent="0.25">
      <c r="G766" s="12">
        <f>IF(H766="ano",VLOOKUP('databáze bodů'!D766,kubbATPmodel!$H$9:$HE$61,((HLOOKUP(F766,kubbATPmodel!$I$5:$HE$61,56,0))+1),0),0)</f>
        <v>0</v>
      </c>
      <c r="H766" s="15" t="str">
        <f t="shared" si="11"/>
        <v>nevyplněno</v>
      </c>
    </row>
    <row r="767" spans="7:8" x14ac:dyDescent="0.25">
      <c r="G767" s="12">
        <f>IF(H767="ano",VLOOKUP('databáze bodů'!D767,kubbATPmodel!$H$9:$HE$61,((HLOOKUP(F767,kubbATPmodel!$I$5:$HE$61,56,0))+1),0),0)</f>
        <v>0</v>
      </c>
      <c r="H767" s="15" t="str">
        <f t="shared" si="11"/>
        <v>nevyplněno</v>
      </c>
    </row>
    <row r="768" spans="7:8" x14ac:dyDescent="0.25">
      <c r="G768" s="12">
        <f>IF(H768="ano",VLOOKUP('databáze bodů'!D768,kubbATPmodel!$H$9:$HE$61,((HLOOKUP(F768,kubbATPmodel!$I$5:$HE$61,56,0))+1),0),0)</f>
        <v>0</v>
      </c>
      <c r="H768" s="15" t="str">
        <f t="shared" si="11"/>
        <v>nevyplněno</v>
      </c>
    </row>
    <row r="769" spans="7:8" x14ac:dyDescent="0.25">
      <c r="G769" s="12">
        <f>IF(H769="ano",VLOOKUP('databáze bodů'!D769,kubbATPmodel!$H$9:$HE$61,((HLOOKUP(F769,kubbATPmodel!$I$5:$HE$61,56,0))+1),0),0)</f>
        <v>0</v>
      </c>
      <c r="H769" s="15" t="str">
        <f t="shared" si="11"/>
        <v>nevyplněno</v>
      </c>
    </row>
    <row r="770" spans="7:8" x14ac:dyDescent="0.25">
      <c r="G770" s="12">
        <f>IF(H770="ano",VLOOKUP('databáze bodů'!D770,kubbATPmodel!$H$9:$HE$61,((HLOOKUP(F770,kubbATPmodel!$I$5:$HE$61,56,0))+1),0),0)</f>
        <v>0</v>
      </c>
      <c r="H770" s="15" t="str">
        <f t="shared" si="11"/>
        <v>nevyplněno</v>
      </c>
    </row>
    <row r="771" spans="7:8" x14ac:dyDescent="0.25">
      <c r="G771" s="12">
        <f>IF(H771="ano",VLOOKUP('databáze bodů'!D771,kubbATPmodel!$H$9:$HE$61,((HLOOKUP(F771,kubbATPmodel!$I$5:$HE$61,56,0))+1),0),0)</f>
        <v>0</v>
      </c>
      <c r="H771" s="15" t="str">
        <f t="shared" ref="H771:H834" si="12">IF(E771=0,"nevyplněno",IF(($K$5-E771)&lt;$K$3,"ano","ne"))</f>
        <v>nevyplněno</v>
      </c>
    </row>
    <row r="772" spans="7:8" x14ac:dyDescent="0.25">
      <c r="G772" s="12">
        <f>IF(H772="ano",VLOOKUP('databáze bodů'!D772,kubbATPmodel!$H$9:$HE$61,((HLOOKUP(F772,kubbATPmodel!$I$5:$HE$61,56,0))+1),0),0)</f>
        <v>0</v>
      </c>
      <c r="H772" s="15" t="str">
        <f t="shared" si="12"/>
        <v>nevyplněno</v>
      </c>
    </row>
    <row r="773" spans="7:8" x14ac:dyDescent="0.25">
      <c r="G773" s="12">
        <f>IF(H773="ano",VLOOKUP('databáze bodů'!D773,kubbATPmodel!$H$9:$HE$61,((HLOOKUP(F773,kubbATPmodel!$I$5:$HE$61,56,0))+1),0),0)</f>
        <v>0</v>
      </c>
      <c r="H773" s="15" t="str">
        <f t="shared" si="12"/>
        <v>nevyplněno</v>
      </c>
    </row>
    <row r="774" spans="7:8" x14ac:dyDescent="0.25">
      <c r="G774" s="12">
        <f>IF(H774="ano",VLOOKUP('databáze bodů'!D774,kubbATPmodel!$H$9:$HE$61,((HLOOKUP(F774,kubbATPmodel!$I$5:$HE$61,56,0))+1),0),0)</f>
        <v>0</v>
      </c>
      <c r="H774" s="15" t="str">
        <f t="shared" si="12"/>
        <v>nevyplněno</v>
      </c>
    </row>
    <row r="775" spans="7:8" x14ac:dyDescent="0.25">
      <c r="G775" s="12">
        <f>IF(H775="ano",VLOOKUP('databáze bodů'!D775,kubbATPmodel!$H$9:$HE$61,((HLOOKUP(F775,kubbATPmodel!$I$5:$HE$61,56,0))+1),0),0)</f>
        <v>0</v>
      </c>
      <c r="H775" s="15" t="str">
        <f t="shared" si="12"/>
        <v>nevyplněno</v>
      </c>
    </row>
    <row r="776" spans="7:8" x14ac:dyDescent="0.25">
      <c r="G776" s="12">
        <f>IF(H776="ano",VLOOKUP('databáze bodů'!D776,kubbATPmodel!$H$9:$HE$61,((HLOOKUP(F776,kubbATPmodel!$I$5:$HE$61,56,0))+1),0),0)</f>
        <v>0</v>
      </c>
      <c r="H776" s="15" t="str">
        <f t="shared" si="12"/>
        <v>nevyplněno</v>
      </c>
    </row>
    <row r="777" spans="7:8" x14ac:dyDescent="0.25">
      <c r="G777" s="12">
        <f>IF(H777="ano",VLOOKUP('databáze bodů'!D777,kubbATPmodel!$H$9:$HE$61,((HLOOKUP(F777,kubbATPmodel!$I$5:$HE$61,56,0))+1),0),0)</f>
        <v>0</v>
      </c>
      <c r="H777" s="15" t="str">
        <f t="shared" si="12"/>
        <v>nevyplněno</v>
      </c>
    </row>
    <row r="778" spans="7:8" x14ac:dyDescent="0.25">
      <c r="G778" s="12">
        <f>IF(H778="ano",VLOOKUP('databáze bodů'!D778,kubbATPmodel!$H$9:$HE$61,((HLOOKUP(F778,kubbATPmodel!$I$5:$HE$61,56,0))+1),0),0)</f>
        <v>0</v>
      </c>
      <c r="H778" s="15" t="str">
        <f t="shared" si="12"/>
        <v>nevyplněno</v>
      </c>
    </row>
    <row r="779" spans="7:8" x14ac:dyDescent="0.25">
      <c r="G779" s="12">
        <f>IF(H779="ano",VLOOKUP('databáze bodů'!D779,kubbATPmodel!$H$9:$HE$61,((HLOOKUP(F779,kubbATPmodel!$I$5:$HE$61,56,0))+1),0),0)</f>
        <v>0</v>
      </c>
      <c r="H779" s="15" t="str">
        <f t="shared" si="12"/>
        <v>nevyplněno</v>
      </c>
    </row>
    <row r="780" spans="7:8" x14ac:dyDescent="0.25">
      <c r="G780" s="12">
        <f>IF(H780="ano",VLOOKUP('databáze bodů'!D780,kubbATPmodel!$H$9:$HE$61,((HLOOKUP(F780,kubbATPmodel!$I$5:$HE$61,56,0))+1),0),0)</f>
        <v>0</v>
      </c>
      <c r="H780" s="15" t="str">
        <f t="shared" si="12"/>
        <v>nevyplněno</v>
      </c>
    </row>
    <row r="781" spans="7:8" x14ac:dyDescent="0.25">
      <c r="G781" s="12">
        <f>IF(H781="ano",VLOOKUP('databáze bodů'!D781,kubbATPmodel!$H$9:$HE$61,((HLOOKUP(F781,kubbATPmodel!$I$5:$HE$61,56,0))+1),0),0)</f>
        <v>0</v>
      </c>
      <c r="H781" s="15" t="str">
        <f t="shared" si="12"/>
        <v>nevyplněno</v>
      </c>
    </row>
    <row r="782" spans="7:8" x14ac:dyDescent="0.25">
      <c r="G782" s="12">
        <f>IF(H782="ano",VLOOKUP('databáze bodů'!D782,kubbATPmodel!$H$9:$HE$61,((HLOOKUP(F782,kubbATPmodel!$I$5:$HE$61,56,0))+1),0),0)</f>
        <v>0</v>
      </c>
      <c r="H782" s="15" t="str">
        <f t="shared" si="12"/>
        <v>nevyplněno</v>
      </c>
    </row>
    <row r="783" spans="7:8" x14ac:dyDescent="0.25">
      <c r="G783" s="12">
        <f>IF(H783="ano",VLOOKUP('databáze bodů'!D783,kubbATPmodel!$H$9:$HE$61,((HLOOKUP(F783,kubbATPmodel!$I$5:$HE$61,56,0))+1),0),0)</f>
        <v>0</v>
      </c>
      <c r="H783" s="15" t="str">
        <f t="shared" si="12"/>
        <v>nevyplněno</v>
      </c>
    </row>
    <row r="784" spans="7:8" x14ac:dyDescent="0.25">
      <c r="G784" s="12">
        <f>IF(H784="ano",VLOOKUP('databáze bodů'!D784,kubbATPmodel!$H$9:$HE$61,((HLOOKUP(F784,kubbATPmodel!$I$5:$HE$61,56,0))+1),0),0)</f>
        <v>0</v>
      </c>
      <c r="H784" s="15" t="str">
        <f t="shared" si="12"/>
        <v>nevyplněno</v>
      </c>
    </row>
    <row r="785" spans="7:8" x14ac:dyDescent="0.25">
      <c r="G785" s="12">
        <f>IF(H785="ano",VLOOKUP('databáze bodů'!D785,kubbATPmodel!$H$9:$HE$61,((HLOOKUP(F785,kubbATPmodel!$I$5:$HE$61,56,0))+1),0),0)</f>
        <v>0</v>
      </c>
      <c r="H785" s="15" t="str">
        <f t="shared" si="12"/>
        <v>nevyplněno</v>
      </c>
    </row>
    <row r="786" spans="7:8" x14ac:dyDescent="0.25">
      <c r="G786" s="12">
        <f>IF(H786="ano",VLOOKUP('databáze bodů'!D786,kubbATPmodel!$H$9:$HE$61,((HLOOKUP(F786,kubbATPmodel!$I$5:$HE$61,56,0))+1),0),0)</f>
        <v>0</v>
      </c>
      <c r="H786" s="15" t="str">
        <f t="shared" si="12"/>
        <v>nevyplněno</v>
      </c>
    </row>
    <row r="787" spans="7:8" x14ac:dyDescent="0.25">
      <c r="G787" s="12">
        <f>IF(H787="ano",VLOOKUP('databáze bodů'!D787,kubbATPmodel!$H$9:$HE$61,((HLOOKUP(F787,kubbATPmodel!$I$5:$HE$61,56,0))+1),0),0)</f>
        <v>0</v>
      </c>
      <c r="H787" s="15" t="str">
        <f t="shared" si="12"/>
        <v>nevyplněno</v>
      </c>
    </row>
    <row r="788" spans="7:8" x14ac:dyDescent="0.25">
      <c r="G788" s="12">
        <f>IF(H788="ano",VLOOKUP('databáze bodů'!D788,kubbATPmodel!$H$9:$HE$61,((HLOOKUP(F788,kubbATPmodel!$I$5:$HE$61,56,0))+1),0),0)</f>
        <v>0</v>
      </c>
      <c r="H788" s="15" t="str">
        <f t="shared" si="12"/>
        <v>nevyplněno</v>
      </c>
    </row>
    <row r="789" spans="7:8" x14ac:dyDescent="0.25">
      <c r="G789" s="12">
        <f>IF(H789="ano",VLOOKUP('databáze bodů'!D789,kubbATPmodel!$H$9:$HE$61,((HLOOKUP(F789,kubbATPmodel!$I$5:$HE$61,56,0))+1),0),0)</f>
        <v>0</v>
      </c>
      <c r="H789" s="15" t="str">
        <f t="shared" si="12"/>
        <v>nevyplněno</v>
      </c>
    </row>
    <row r="790" spans="7:8" x14ac:dyDescent="0.25">
      <c r="G790" s="12">
        <f>IF(H790="ano",VLOOKUP('databáze bodů'!D790,kubbATPmodel!$H$9:$HE$61,((HLOOKUP(F790,kubbATPmodel!$I$5:$HE$61,56,0))+1),0),0)</f>
        <v>0</v>
      </c>
      <c r="H790" s="15" t="str">
        <f t="shared" si="12"/>
        <v>nevyplněno</v>
      </c>
    </row>
    <row r="791" spans="7:8" x14ac:dyDescent="0.25">
      <c r="G791" s="12">
        <f>IF(H791="ano",VLOOKUP('databáze bodů'!D791,kubbATPmodel!$H$9:$HE$61,((HLOOKUP(F791,kubbATPmodel!$I$5:$HE$61,56,0))+1),0),0)</f>
        <v>0</v>
      </c>
      <c r="H791" s="15" t="str">
        <f t="shared" si="12"/>
        <v>nevyplněno</v>
      </c>
    </row>
    <row r="792" spans="7:8" x14ac:dyDescent="0.25">
      <c r="G792" s="12">
        <f>IF(H792="ano",VLOOKUP('databáze bodů'!D792,kubbATPmodel!$H$9:$HE$61,((HLOOKUP(F792,kubbATPmodel!$I$5:$HE$61,56,0))+1),0),0)</f>
        <v>0</v>
      </c>
      <c r="H792" s="15" t="str">
        <f t="shared" si="12"/>
        <v>nevyplněno</v>
      </c>
    </row>
    <row r="793" spans="7:8" x14ac:dyDescent="0.25">
      <c r="G793" s="12">
        <f>IF(H793="ano",VLOOKUP('databáze bodů'!D793,kubbATPmodel!$H$9:$HE$61,((HLOOKUP(F793,kubbATPmodel!$I$5:$HE$61,56,0))+1),0),0)</f>
        <v>0</v>
      </c>
      <c r="H793" s="15" t="str">
        <f t="shared" si="12"/>
        <v>nevyplněno</v>
      </c>
    </row>
    <row r="794" spans="7:8" x14ac:dyDescent="0.25">
      <c r="G794" s="12">
        <f>IF(H794="ano",VLOOKUP('databáze bodů'!D794,kubbATPmodel!$H$9:$HE$61,((HLOOKUP(F794,kubbATPmodel!$I$5:$HE$61,56,0))+1),0),0)</f>
        <v>0</v>
      </c>
      <c r="H794" s="15" t="str">
        <f t="shared" si="12"/>
        <v>nevyplněno</v>
      </c>
    </row>
    <row r="795" spans="7:8" x14ac:dyDescent="0.25">
      <c r="G795" s="12">
        <f>IF(H795="ano",VLOOKUP('databáze bodů'!D795,kubbATPmodel!$H$9:$HE$61,((HLOOKUP(F795,kubbATPmodel!$I$5:$HE$61,56,0))+1),0),0)</f>
        <v>0</v>
      </c>
      <c r="H795" s="15" t="str">
        <f t="shared" si="12"/>
        <v>nevyplněno</v>
      </c>
    </row>
    <row r="796" spans="7:8" x14ac:dyDescent="0.25">
      <c r="G796" s="12">
        <f>IF(H796="ano",VLOOKUP('databáze bodů'!D796,kubbATPmodel!$H$9:$HE$61,((HLOOKUP(F796,kubbATPmodel!$I$5:$HE$61,56,0))+1),0),0)</f>
        <v>0</v>
      </c>
      <c r="H796" s="15" t="str">
        <f t="shared" si="12"/>
        <v>nevyplněno</v>
      </c>
    </row>
    <row r="797" spans="7:8" x14ac:dyDescent="0.25">
      <c r="G797" s="12">
        <f>IF(H797="ano",VLOOKUP('databáze bodů'!D797,kubbATPmodel!$H$9:$HE$61,((HLOOKUP(F797,kubbATPmodel!$I$5:$HE$61,56,0))+1),0),0)</f>
        <v>0</v>
      </c>
      <c r="H797" s="15" t="str">
        <f t="shared" si="12"/>
        <v>nevyplněno</v>
      </c>
    </row>
    <row r="798" spans="7:8" x14ac:dyDescent="0.25">
      <c r="G798" s="12">
        <f>IF(H798="ano",VLOOKUP('databáze bodů'!D798,kubbATPmodel!$H$9:$HE$61,((HLOOKUP(F798,kubbATPmodel!$I$5:$HE$61,56,0))+1),0),0)</f>
        <v>0</v>
      </c>
      <c r="H798" s="15" t="str">
        <f t="shared" si="12"/>
        <v>nevyplněno</v>
      </c>
    </row>
    <row r="799" spans="7:8" x14ac:dyDescent="0.25">
      <c r="G799" s="12">
        <f>IF(H799="ano",VLOOKUP('databáze bodů'!D799,kubbATPmodel!$H$9:$HE$61,((HLOOKUP(F799,kubbATPmodel!$I$5:$HE$61,56,0))+1),0),0)</f>
        <v>0</v>
      </c>
      <c r="H799" s="15" t="str">
        <f t="shared" si="12"/>
        <v>nevyplněno</v>
      </c>
    </row>
    <row r="800" spans="7:8" x14ac:dyDescent="0.25">
      <c r="G800" s="12">
        <f>IF(H800="ano",VLOOKUP('databáze bodů'!D800,kubbATPmodel!$H$9:$HE$61,((HLOOKUP(F800,kubbATPmodel!$I$5:$HE$61,56,0))+1),0),0)</f>
        <v>0</v>
      </c>
      <c r="H800" s="15" t="str">
        <f t="shared" si="12"/>
        <v>nevyplněno</v>
      </c>
    </row>
    <row r="801" spans="7:8" x14ac:dyDescent="0.25">
      <c r="G801" s="12">
        <f>IF(H801="ano",VLOOKUP('databáze bodů'!D801,kubbATPmodel!$H$9:$HE$61,((HLOOKUP(F801,kubbATPmodel!$I$5:$HE$61,56,0))+1),0),0)</f>
        <v>0</v>
      </c>
      <c r="H801" s="15" t="str">
        <f t="shared" si="12"/>
        <v>nevyplněno</v>
      </c>
    </row>
    <row r="802" spans="7:8" x14ac:dyDescent="0.25">
      <c r="G802" s="12">
        <f>IF(H802="ano",VLOOKUP('databáze bodů'!D802,kubbATPmodel!$H$9:$HE$61,((HLOOKUP(F802,kubbATPmodel!$I$5:$HE$61,56,0))+1),0),0)</f>
        <v>0</v>
      </c>
      <c r="H802" s="15" t="str">
        <f t="shared" si="12"/>
        <v>nevyplněno</v>
      </c>
    </row>
    <row r="803" spans="7:8" x14ac:dyDescent="0.25">
      <c r="G803" s="12">
        <f>IF(H803="ano",VLOOKUP('databáze bodů'!D803,kubbATPmodel!$H$9:$HE$61,((HLOOKUP(F803,kubbATPmodel!$I$5:$HE$61,56,0))+1),0),0)</f>
        <v>0</v>
      </c>
      <c r="H803" s="15" t="str">
        <f t="shared" si="12"/>
        <v>nevyplněno</v>
      </c>
    </row>
    <row r="804" spans="7:8" x14ac:dyDescent="0.25">
      <c r="G804" s="12">
        <f>IF(H804="ano",VLOOKUP('databáze bodů'!D804,kubbATPmodel!$H$9:$HE$61,((HLOOKUP(F804,kubbATPmodel!$I$5:$HE$61,56,0))+1),0),0)</f>
        <v>0</v>
      </c>
      <c r="H804" s="15" t="str">
        <f t="shared" si="12"/>
        <v>nevyplněno</v>
      </c>
    </row>
    <row r="805" spans="7:8" x14ac:dyDescent="0.25">
      <c r="G805" s="12">
        <f>IF(H805="ano",VLOOKUP('databáze bodů'!D805,kubbATPmodel!$H$9:$HE$61,((HLOOKUP(F805,kubbATPmodel!$I$5:$HE$61,56,0))+1),0),0)</f>
        <v>0</v>
      </c>
      <c r="H805" s="15" t="str">
        <f t="shared" si="12"/>
        <v>nevyplněno</v>
      </c>
    </row>
    <row r="806" spans="7:8" x14ac:dyDescent="0.25">
      <c r="G806" s="12">
        <f>IF(H806="ano",VLOOKUP('databáze bodů'!D806,kubbATPmodel!$H$9:$HE$61,((HLOOKUP(F806,kubbATPmodel!$I$5:$HE$61,56,0))+1),0),0)</f>
        <v>0</v>
      </c>
      <c r="H806" s="15" t="str">
        <f t="shared" si="12"/>
        <v>nevyplněno</v>
      </c>
    </row>
    <row r="807" spans="7:8" x14ac:dyDescent="0.25">
      <c r="G807" s="12">
        <f>IF(H807="ano",VLOOKUP('databáze bodů'!D807,kubbATPmodel!$H$9:$HE$61,((HLOOKUP(F807,kubbATPmodel!$I$5:$HE$61,56,0))+1),0),0)</f>
        <v>0</v>
      </c>
      <c r="H807" s="15" t="str">
        <f t="shared" si="12"/>
        <v>nevyplněno</v>
      </c>
    </row>
    <row r="808" spans="7:8" x14ac:dyDescent="0.25">
      <c r="G808" s="12">
        <f>IF(H808="ano",VLOOKUP('databáze bodů'!D808,kubbATPmodel!$H$9:$HE$61,((HLOOKUP(F808,kubbATPmodel!$I$5:$HE$61,56,0))+1),0),0)</f>
        <v>0</v>
      </c>
      <c r="H808" s="15" t="str">
        <f t="shared" si="12"/>
        <v>nevyplněno</v>
      </c>
    </row>
    <row r="809" spans="7:8" x14ac:dyDescent="0.25">
      <c r="G809" s="12">
        <f>IF(H809="ano",VLOOKUP('databáze bodů'!D809,kubbATPmodel!$H$9:$HE$61,((HLOOKUP(F809,kubbATPmodel!$I$5:$HE$61,56,0))+1),0),0)</f>
        <v>0</v>
      </c>
      <c r="H809" s="15" t="str">
        <f t="shared" si="12"/>
        <v>nevyplněno</v>
      </c>
    </row>
    <row r="810" spans="7:8" x14ac:dyDescent="0.25">
      <c r="G810" s="12">
        <f>IF(H810="ano",VLOOKUP('databáze bodů'!D810,kubbATPmodel!$H$9:$HE$61,((HLOOKUP(F810,kubbATPmodel!$I$5:$HE$61,56,0))+1),0),0)</f>
        <v>0</v>
      </c>
      <c r="H810" s="15" t="str">
        <f t="shared" si="12"/>
        <v>nevyplněno</v>
      </c>
    </row>
    <row r="811" spans="7:8" x14ac:dyDescent="0.25">
      <c r="G811" s="12">
        <f>IF(H811="ano",VLOOKUP('databáze bodů'!D811,kubbATPmodel!$H$9:$HE$61,((HLOOKUP(F811,kubbATPmodel!$I$5:$HE$61,56,0))+1),0),0)</f>
        <v>0</v>
      </c>
      <c r="H811" s="15" t="str">
        <f t="shared" si="12"/>
        <v>nevyplněno</v>
      </c>
    </row>
    <row r="812" spans="7:8" x14ac:dyDescent="0.25">
      <c r="G812" s="12">
        <f>IF(H812="ano",VLOOKUP('databáze bodů'!D812,kubbATPmodel!$H$9:$HE$61,((HLOOKUP(F812,kubbATPmodel!$I$5:$HE$61,56,0))+1),0),0)</f>
        <v>0</v>
      </c>
      <c r="H812" s="15" t="str">
        <f t="shared" si="12"/>
        <v>nevyplněno</v>
      </c>
    </row>
    <row r="813" spans="7:8" x14ac:dyDescent="0.25">
      <c r="G813" s="12">
        <f>IF(H813="ano",VLOOKUP('databáze bodů'!D813,kubbATPmodel!$H$9:$HE$61,((HLOOKUP(F813,kubbATPmodel!$I$5:$HE$61,56,0))+1),0),0)</f>
        <v>0</v>
      </c>
      <c r="H813" s="15" t="str">
        <f t="shared" si="12"/>
        <v>nevyplněno</v>
      </c>
    </row>
    <row r="814" spans="7:8" x14ac:dyDescent="0.25">
      <c r="G814" s="12">
        <f>IF(H814="ano",VLOOKUP('databáze bodů'!D814,kubbATPmodel!$H$9:$HE$61,((HLOOKUP(F814,kubbATPmodel!$I$5:$HE$61,56,0))+1),0),0)</f>
        <v>0</v>
      </c>
      <c r="H814" s="15" t="str">
        <f t="shared" si="12"/>
        <v>nevyplněno</v>
      </c>
    </row>
    <row r="815" spans="7:8" x14ac:dyDescent="0.25">
      <c r="G815" s="12">
        <f>IF(H815="ano",VLOOKUP('databáze bodů'!D815,kubbATPmodel!$H$9:$HE$61,((HLOOKUP(F815,kubbATPmodel!$I$5:$HE$61,56,0))+1),0),0)</f>
        <v>0</v>
      </c>
      <c r="H815" s="15" t="str">
        <f t="shared" si="12"/>
        <v>nevyplněno</v>
      </c>
    </row>
    <row r="816" spans="7:8" x14ac:dyDescent="0.25">
      <c r="G816" s="12">
        <f>IF(H816="ano",VLOOKUP('databáze bodů'!D816,kubbATPmodel!$H$9:$HE$61,((HLOOKUP(F816,kubbATPmodel!$I$5:$HE$61,56,0))+1),0),0)</f>
        <v>0</v>
      </c>
      <c r="H816" s="15" t="str">
        <f t="shared" si="12"/>
        <v>nevyplněno</v>
      </c>
    </row>
    <row r="817" spans="7:8" x14ac:dyDescent="0.25">
      <c r="G817" s="12">
        <f>IF(H817="ano",VLOOKUP('databáze bodů'!D817,kubbATPmodel!$H$9:$HE$61,((HLOOKUP(F817,kubbATPmodel!$I$5:$HE$61,56,0))+1),0),0)</f>
        <v>0</v>
      </c>
      <c r="H817" s="15" t="str">
        <f t="shared" si="12"/>
        <v>nevyplněno</v>
      </c>
    </row>
    <row r="818" spans="7:8" x14ac:dyDescent="0.25">
      <c r="G818" s="12">
        <f>IF(H818="ano",VLOOKUP('databáze bodů'!D818,kubbATPmodel!$H$9:$HE$61,((HLOOKUP(F818,kubbATPmodel!$I$5:$HE$61,56,0))+1),0),0)</f>
        <v>0</v>
      </c>
      <c r="H818" s="15" t="str">
        <f t="shared" si="12"/>
        <v>nevyplněno</v>
      </c>
    </row>
    <row r="819" spans="7:8" x14ac:dyDescent="0.25">
      <c r="G819" s="12">
        <f>IF(H819="ano",VLOOKUP('databáze bodů'!D819,kubbATPmodel!$H$9:$HE$61,((HLOOKUP(F819,kubbATPmodel!$I$5:$HE$61,56,0))+1),0),0)</f>
        <v>0</v>
      </c>
      <c r="H819" s="15" t="str">
        <f t="shared" si="12"/>
        <v>nevyplněno</v>
      </c>
    </row>
    <row r="820" spans="7:8" x14ac:dyDescent="0.25">
      <c r="G820" s="12">
        <f>IF(H820="ano",VLOOKUP('databáze bodů'!D820,kubbATPmodel!$H$9:$HE$61,((HLOOKUP(F820,kubbATPmodel!$I$5:$HE$61,56,0))+1),0),0)</f>
        <v>0</v>
      </c>
      <c r="H820" s="15" t="str">
        <f t="shared" si="12"/>
        <v>nevyplněno</v>
      </c>
    </row>
    <row r="821" spans="7:8" x14ac:dyDescent="0.25">
      <c r="G821" s="12">
        <f>IF(H821="ano",VLOOKUP('databáze bodů'!D821,kubbATPmodel!$H$9:$HE$61,((HLOOKUP(F821,kubbATPmodel!$I$5:$HE$61,56,0))+1),0),0)</f>
        <v>0</v>
      </c>
      <c r="H821" s="15" t="str">
        <f t="shared" si="12"/>
        <v>nevyplněno</v>
      </c>
    </row>
    <row r="822" spans="7:8" x14ac:dyDescent="0.25">
      <c r="G822" s="12">
        <f>IF(H822="ano",VLOOKUP('databáze bodů'!D822,kubbATPmodel!$H$9:$HE$61,((HLOOKUP(F822,kubbATPmodel!$I$5:$HE$61,56,0))+1),0),0)</f>
        <v>0</v>
      </c>
      <c r="H822" s="15" t="str">
        <f t="shared" si="12"/>
        <v>nevyplněno</v>
      </c>
    </row>
    <row r="823" spans="7:8" x14ac:dyDescent="0.25">
      <c r="G823" s="12">
        <f>IF(H823="ano",VLOOKUP('databáze bodů'!D823,kubbATPmodel!$H$9:$HE$61,((HLOOKUP(F823,kubbATPmodel!$I$5:$HE$61,56,0))+1),0),0)</f>
        <v>0</v>
      </c>
      <c r="H823" s="15" t="str">
        <f t="shared" si="12"/>
        <v>nevyplněno</v>
      </c>
    </row>
    <row r="824" spans="7:8" x14ac:dyDescent="0.25">
      <c r="G824" s="12">
        <f>IF(H824="ano",VLOOKUP('databáze bodů'!D824,kubbATPmodel!$H$9:$HE$61,((HLOOKUP(F824,kubbATPmodel!$I$5:$HE$61,56,0))+1),0),0)</f>
        <v>0</v>
      </c>
      <c r="H824" s="15" t="str">
        <f t="shared" si="12"/>
        <v>nevyplněno</v>
      </c>
    </row>
    <row r="825" spans="7:8" x14ac:dyDescent="0.25">
      <c r="G825" s="12">
        <f>IF(H825="ano",VLOOKUP('databáze bodů'!D825,kubbATPmodel!$H$9:$HE$61,((HLOOKUP(F825,kubbATPmodel!$I$5:$HE$61,56,0))+1),0),0)</f>
        <v>0</v>
      </c>
      <c r="H825" s="15" t="str">
        <f t="shared" si="12"/>
        <v>nevyplněno</v>
      </c>
    </row>
    <row r="826" spans="7:8" x14ac:dyDescent="0.25">
      <c r="G826" s="12">
        <f>IF(H826="ano",VLOOKUP('databáze bodů'!D826,kubbATPmodel!$H$9:$HE$61,((HLOOKUP(F826,kubbATPmodel!$I$5:$HE$61,56,0))+1),0),0)</f>
        <v>0</v>
      </c>
      <c r="H826" s="15" t="str">
        <f t="shared" si="12"/>
        <v>nevyplněno</v>
      </c>
    </row>
    <row r="827" spans="7:8" x14ac:dyDescent="0.25">
      <c r="G827" s="12">
        <f>IF(H827="ano",VLOOKUP('databáze bodů'!D827,kubbATPmodel!$H$9:$HE$61,((HLOOKUP(F827,kubbATPmodel!$I$5:$HE$61,56,0))+1),0),0)</f>
        <v>0</v>
      </c>
      <c r="H827" s="15" t="str">
        <f t="shared" si="12"/>
        <v>nevyplněno</v>
      </c>
    </row>
    <row r="828" spans="7:8" x14ac:dyDescent="0.25">
      <c r="G828" s="12">
        <f>IF(H828="ano",VLOOKUP('databáze bodů'!D828,kubbATPmodel!$H$9:$HE$61,((HLOOKUP(F828,kubbATPmodel!$I$5:$HE$61,56,0))+1),0),0)</f>
        <v>0</v>
      </c>
      <c r="H828" s="15" t="str">
        <f t="shared" si="12"/>
        <v>nevyplněno</v>
      </c>
    </row>
    <row r="829" spans="7:8" x14ac:dyDescent="0.25">
      <c r="G829" s="12">
        <f>IF(H829="ano",VLOOKUP('databáze bodů'!D829,kubbATPmodel!$H$9:$HE$61,((HLOOKUP(F829,kubbATPmodel!$I$5:$HE$61,56,0))+1),0),0)</f>
        <v>0</v>
      </c>
      <c r="H829" s="15" t="str">
        <f t="shared" si="12"/>
        <v>nevyplněno</v>
      </c>
    </row>
    <row r="830" spans="7:8" x14ac:dyDescent="0.25">
      <c r="G830" s="12">
        <f>IF(H830="ano",VLOOKUP('databáze bodů'!D830,kubbATPmodel!$H$9:$HE$61,((HLOOKUP(F830,kubbATPmodel!$I$5:$HE$61,56,0))+1),0),0)</f>
        <v>0</v>
      </c>
      <c r="H830" s="15" t="str">
        <f t="shared" si="12"/>
        <v>nevyplněno</v>
      </c>
    </row>
    <row r="831" spans="7:8" x14ac:dyDescent="0.25">
      <c r="G831" s="12">
        <f>IF(H831="ano",VLOOKUP('databáze bodů'!D831,kubbATPmodel!$H$9:$HE$61,((HLOOKUP(F831,kubbATPmodel!$I$5:$HE$61,56,0))+1),0),0)</f>
        <v>0</v>
      </c>
      <c r="H831" s="15" t="str">
        <f t="shared" si="12"/>
        <v>nevyplněno</v>
      </c>
    </row>
    <row r="832" spans="7:8" x14ac:dyDescent="0.25">
      <c r="G832" s="12">
        <f>IF(H832="ano",VLOOKUP('databáze bodů'!D832,kubbATPmodel!$H$9:$HE$61,((HLOOKUP(F832,kubbATPmodel!$I$5:$HE$61,56,0))+1),0),0)</f>
        <v>0</v>
      </c>
      <c r="H832" s="15" t="str">
        <f t="shared" si="12"/>
        <v>nevyplněno</v>
      </c>
    </row>
    <row r="833" spans="7:8" x14ac:dyDescent="0.25">
      <c r="G833" s="12">
        <f>IF(H833="ano",VLOOKUP('databáze bodů'!D833,kubbATPmodel!$H$9:$HE$61,((HLOOKUP(F833,kubbATPmodel!$I$5:$HE$61,56,0))+1),0),0)</f>
        <v>0</v>
      </c>
      <c r="H833" s="15" t="str">
        <f t="shared" si="12"/>
        <v>nevyplněno</v>
      </c>
    </row>
    <row r="834" spans="7:8" x14ac:dyDescent="0.25">
      <c r="G834" s="12">
        <f>IF(H834="ano",VLOOKUP('databáze bodů'!D834,kubbATPmodel!$H$9:$HE$61,((HLOOKUP(F834,kubbATPmodel!$I$5:$HE$61,56,0))+1),0),0)</f>
        <v>0</v>
      </c>
      <c r="H834" s="15" t="str">
        <f t="shared" si="12"/>
        <v>nevyplněno</v>
      </c>
    </row>
    <row r="835" spans="7:8" x14ac:dyDescent="0.25">
      <c r="G835" s="12">
        <f>IF(H835="ano",VLOOKUP('databáze bodů'!D835,kubbATPmodel!$H$9:$HE$61,((HLOOKUP(F835,kubbATPmodel!$I$5:$HE$61,56,0))+1),0),0)</f>
        <v>0</v>
      </c>
      <c r="H835" s="15" t="str">
        <f t="shared" ref="H835:H898" si="13">IF(E835=0,"nevyplněno",IF(($K$5-E835)&lt;$K$3,"ano","ne"))</f>
        <v>nevyplněno</v>
      </c>
    </row>
    <row r="836" spans="7:8" x14ac:dyDescent="0.25">
      <c r="G836" s="12">
        <f>IF(H836="ano",VLOOKUP('databáze bodů'!D836,kubbATPmodel!$H$9:$HE$61,((HLOOKUP(F836,kubbATPmodel!$I$5:$HE$61,56,0))+1),0),0)</f>
        <v>0</v>
      </c>
      <c r="H836" s="15" t="str">
        <f t="shared" si="13"/>
        <v>nevyplněno</v>
      </c>
    </row>
    <row r="837" spans="7:8" x14ac:dyDescent="0.25">
      <c r="G837" s="12">
        <f>IF(H837="ano",VLOOKUP('databáze bodů'!D837,kubbATPmodel!$H$9:$HE$61,((HLOOKUP(F837,kubbATPmodel!$I$5:$HE$61,56,0))+1),0),0)</f>
        <v>0</v>
      </c>
      <c r="H837" s="15" t="str">
        <f t="shared" si="13"/>
        <v>nevyplněno</v>
      </c>
    </row>
    <row r="838" spans="7:8" x14ac:dyDescent="0.25">
      <c r="G838" s="12">
        <f>IF(H838="ano",VLOOKUP('databáze bodů'!D838,kubbATPmodel!$H$9:$HE$61,((HLOOKUP(F838,kubbATPmodel!$I$5:$HE$61,56,0))+1),0),0)</f>
        <v>0</v>
      </c>
      <c r="H838" s="15" t="str">
        <f t="shared" si="13"/>
        <v>nevyplněno</v>
      </c>
    </row>
    <row r="839" spans="7:8" x14ac:dyDescent="0.25">
      <c r="G839" s="12">
        <f>IF(H839="ano",VLOOKUP('databáze bodů'!D839,kubbATPmodel!$H$9:$HE$61,((HLOOKUP(F839,kubbATPmodel!$I$5:$HE$61,56,0))+1),0),0)</f>
        <v>0</v>
      </c>
      <c r="H839" s="15" t="str">
        <f t="shared" si="13"/>
        <v>nevyplněno</v>
      </c>
    </row>
    <row r="840" spans="7:8" x14ac:dyDescent="0.25">
      <c r="G840" s="12">
        <f>IF(H840="ano",VLOOKUP('databáze bodů'!D840,kubbATPmodel!$H$9:$HE$61,((HLOOKUP(F840,kubbATPmodel!$I$5:$HE$61,56,0))+1),0),0)</f>
        <v>0</v>
      </c>
      <c r="H840" s="15" t="str">
        <f t="shared" si="13"/>
        <v>nevyplněno</v>
      </c>
    </row>
    <row r="841" spans="7:8" x14ac:dyDescent="0.25">
      <c r="G841" s="12">
        <f>IF(H841="ano",VLOOKUP('databáze bodů'!D841,kubbATPmodel!$H$9:$HE$61,((HLOOKUP(F841,kubbATPmodel!$I$5:$HE$61,56,0))+1),0),0)</f>
        <v>0</v>
      </c>
      <c r="H841" s="15" t="str">
        <f t="shared" si="13"/>
        <v>nevyplněno</v>
      </c>
    </row>
    <row r="842" spans="7:8" x14ac:dyDescent="0.25">
      <c r="G842" s="12">
        <f>IF(H842="ano",VLOOKUP('databáze bodů'!D842,kubbATPmodel!$H$9:$HE$61,((HLOOKUP(F842,kubbATPmodel!$I$5:$HE$61,56,0))+1),0),0)</f>
        <v>0</v>
      </c>
      <c r="H842" s="15" t="str">
        <f t="shared" si="13"/>
        <v>nevyplněno</v>
      </c>
    </row>
    <row r="843" spans="7:8" x14ac:dyDescent="0.25">
      <c r="G843" s="12">
        <f>IF(H843="ano",VLOOKUP('databáze bodů'!D843,kubbATPmodel!$H$9:$HE$61,((HLOOKUP(F843,kubbATPmodel!$I$5:$HE$61,56,0))+1),0),0)</f>
        <v>0</v>
      </c>
      <c r="H843" s="15" t="str">
        <f t="shared" si="13"/>
        <v>nevyplněno</v>
      </c>
    </row>
    <row r="844" spans="7:8" x14ac:dyDescent="0.25">
      <c r="G844" s="12">
        <f>IF(H844="ano",VLOOKUP('databáze bodů'!D844,kubbATPmodel!$H$9:$HE$61,((HLOOKUP(F844,kubbATPmodel!$I$5:$HE$61,56,0))+1),0),0)</f>
        <v>0</v>
      </c>
      <c r="H844" s="15" t="str">
        <f t="shared" si="13"/>
        <v>nevyplněno</v>
      </c>
    </row>
    <row r="845" spans="7:8" x14ac:dyDescent="0.25">
      <c r="G845" s="12">
        <f>IF(H845="ano",VLOOKUP('databáze bodů'!D845,kubbATPmodel!$H$9:$HE$61,((HLOOKUP(F845,kubbATPmodel!$I$5:$HE$61,56,0))+1),0),0)</f>
        <v>0</v>
      </c>
      <c r="H845" s="15" t="str">
        <f t="shared" si="13"/>
        <v>nevyplněno</v>
      </c>
    </row>
    <row r="846" spans="7:8" x14ac:dyDescent="0.25">
      <c r="G846" s="12">
        <f>IF(H846="ano",VLOOKUP('databáze bodů'!D846,kubbATPmodel!$H$9:$HE$61,((HLOOKUP(F846,kubbATPmodel!$I$5:$HE$61,56,0))+1),0),0)</f>
        <v>0</v>
      </c>
      <c r="H846" s="15" t="str">
        <f t="shared" si="13"/>
        <v>nevyplněno</v>
      </c>
    </row>
    <row r="847" spans="7:8" x14ac:dyDescent="0.25">
      <c r="G847" s="12">
        <f>IF(H847="ano",VLOOKUP('databáze bodů'!D847,kubbATPmodel!$H$9:$HE$61,((HLOOKUP(F847,kubbATPmodel!$I$5:$HE$61,56,0))+1),0),0)</f>
        <v>0</v>
      </c>
      <c r="H847" s="15" t="str">
        <f t="shared" si="13"/>
        <v>nevyplněno</v>
      </c>
    </row>
    <row r="848" spans="7:8" x14ac:dyDescent="0.25">
      <c r="G848" s="12">
        <f>IF(H848="ano",VLOOKUP('databáze bodů'!D848,kubbATPmodel!$H$9:$HE$61,((HLOOKUP(F848,kubbATPmodel!$I$5:$HE$61,56,0))+1),0),0)</f>
        <v>0</v>
      </c>
      <c r="H848" s="15" t="str">
        <f t="shared" si="13"/>
        <v>nevyplněno</v>
      </c>
    </row>
    <row r="849" spans="7:8" x14ac:dyDescent="0.25">
      <c r="G849" s="12">
        <f>IF(H849="ano",VLOOKUP('databáze bodů'!D849,kubbATPmodel!$H$9:$HE$61,((HLOOKUP(F849,kubbATPmodel!$I$5:$HE$61,56,0))+1),0),0)</f>
        <v>0</v>
      </c>
      <c r="H849" s="15" t="str">
        <f t="shared" si="13"/>
        <v>nevyplněno</v>
      </c>
    </row>
    <row r="850" spans="7:8" x14ac:dyDescent="0.25">
      <c r="G850" s="12">
        <f>IF(H850="ano",VLOOKUP('databáze bodů'!D850,kubbATPmodel!$H$9:$HE$61,((HLOOKUP(F850,kubbATPmodel!$I$5:$HE$61,56,0))+1),0),0)</f>
        <v>0</v>
      </c>
      <c r="H850" s="15" t="str">
        <f t="shared" si="13"/>
        <v>nevyplněno</v>
      </c>
    </row>
    <row r="851" spans="7:8" x14ac:dyDescent="0.25">
      <c r="G851" s="12">
        <f>IF(H851="ano",VLOOKUP('databáze bodů'!D851,kubbATPmodel!$H$9:$HE$61,((HLOOKUP(F851,kubbATPmodel!$I$5:$HE$61,56,0))+1),0),0)</f>
        <v>0</v>
      </c>
      <c r="H851" s="15" t="str">
        <f t="shared" si="13"/>
        <v>nevyplněno</v>
      </c>
    </row>
    <row r="852" spans="7:8" x14ac:dyDescent="0.25">
      <c r="G852" s="12">
        <f>IF(H852="ano",VLOOKUP('databáze bodů'!D852,kubbATPmodel!$H$9:$HE$61,((HLOOKUP(F852,kubbATPmodel!$I$5:$HE$61,56,0))+1),0),0)</f>
        <v>0</v>
      </c>
      <c r="H852" s="15" t="str">
        <f t="shared" si="13"/>
        <v>nevyplněno</v>
      </c>
    </row>
    <row r="853" spans="7:8" x14ac:dyDescent="0.25">
      <c r="G853" s="12">
        <f>IF(H853="ano",VLOOKUP('databáze bodů'!D853,kubbATPmodel!$H$9:$HE$61,((HLOOKUP(F853,kubbATPmodel!$I$5:$HE$61,56,0))+1),0),0)</f>
        <v>0</v>
      </c>
      <c r="H853" s="15" t="str">
        <f t="shared" si="13"/>
        <v>nevyplněno</v>
      </c>
    </row>
    <row r="854" spans="7:8" x14ac:dyDescent="0.25">
      <c r="G854" s="12">
        <f>IF(H854="ano",VLOOKUP('databáze bodů'!D854,kubbATPmodel!$H$9:$HE$61,((HLOOKUP(F854,kubbATPmodel!$I$5:$HE$61,56,0))+1),0),0)</f>
        <v>0</v>
      </c>
      <c r="H854" s="15" t="str">
        <f t="shared" si="13"/>
        <v>nevyplněno</v>
      </c>
    </row>
    <row r="855" spans="7:8" x14ac:dyDescent="0.25">
      <c r="G855" s="12">
        <f>IF(H855="ano",VLOOKUP('databáze bodů'!D855,kubbATPmodel!$H$9:$HE$61,((HLOOKUP(F855,kubbATPmodel!$I$5:$HE$61,56,0))+1),0),0)</f>
        <v>0</v>
      </c>
      <c r="H855" s="15" t="str">
        <f t="shared" si="13"/>
        <v>nevyplněno</v>
      </c>
    </row>
    <row r="856" spans="7:8" x14ac:dyDescent="0.25">
      <c r="G856" s="12">
        <f>IF(H856="ano",VLOOKUP('databáze bodů'!D856,kubbATPmodel!$H$9:$HE$61,((HLOOKUP(F856,kubbATPmodel!$I$5:$HE$61,56,0))+1),0),0)</f>
        <v>0</v>
      </c>
      <c r="H856" s="15" t="str">
        <f t="shared" si="13"/>
        <v>nevyplněno</v>
      </c>
    </row>
    <row r="857" spans="7:8" x14ac:dyDescent="0.25">
      <c r="G857" s="12">
        <f>IF(H857="ano",VLOOKUP('databáze bodů'!D857,kubbATPmodel!$H$9:$HE$61,((HLOOKUP(F857,kubbATPmodel!$I$5:$HE$61,56,0))+1),0),0)</f>
        <v>0</v>
      </c>
      <c r="H857" s="15" t="str">
        <f t="shared" si="13"/>
        <v>nevyplněno</v>
      </c>
    </row>
    <row r="858" spans="7:8" x14ac:dyDescent="0.25">
      <c r="G858" s="12">
        <f>IF(H858="ano",VLOOKUP('databáze bodů'!D858,kubbATPmodel!$H$9:$HE$61,((HLOOKUP(F858,kubbATPmodel!$I$5:$HE$61,56,0))+1),0),0)</f>
        <v>0</v>
      </c>
      <c r="H858" s="15" t="str">
        <f t="shared" si="13"/>
        <v>nevyplněno</v>
      </c>
    </row>
    <row r="859" spans="7:8" x14ac:dyDescent="0.25">
      <c r="G859" s="12">
        <f>IF(H859="ano",VLOOKUP('databáze bodů'!D859,kubbATPmodel!$H$9:$HE$61,((HLOOKUP(F859,kubbATPmodel!$I$5:$HE$61,56,0))+1),0),0)</f>
        <v>0</v>
      </c>
      <c r="H859" s="15" t="str">
        <f t="shared" si="13"/>
        <v>nevyplněno</v>
      </c>
    </row>
    <row r="860" spans="7:8" x14ac:dyDescent="0.25">
      <c r="G860" s="12">
        <f>IF(H860="ano",VLOOKUP('databáze bodů'!D860,kubbATPmodel!$H$9:$HE$61,((HLOOKUP(F860,kubbATPmodel!$I$5:$HE$61,56,0))+1),0),0)</f>
        <v>0</v>
      </c>
      <c r="H860" s="15" t="str">
        <f t="shared" si="13"/>
        <v>nevyplněno</v>
      </c>
    </row>
    <row r="861" spans="7:8" x14ac:dyDescent="0.25">
      <c r="G861" s="12">
        <f>IF(H861="ano",VLOOKUP('databáze bodů'!D861,kubbATPmodel!$H$9:$HE$61,((HLOOKUP(F861,kubbATPmodel!$I$5:$HE$61,56,0))+1),0),0)</f>
        <v>0</v>
      </c>
      <c r="H861" s="15" t="str">
        <f t="shared" si="13"/>
        <v>nevyplněno</v>
      </c>
    </row>
    <row r="862" spans="7:8" x14ac:dyDescent="0.25">
      <c r="G862" s="12">
        <f>IF(H862="ano",VLOOKUP('databáze bodů'!D862,kubbATPmodel!$H$9:$HE$61,((HLOOKUP(F862,kubbATPmodel!$I$5:$HE$61,56,0))+1),0),0)</f>
        <v>0</v>
      </c>
      <c r="H862" s="15" t="str">
        <f t="shared" si="13"/>
        <v>nevyplněno</v>
      </c>
    </row>
    <row r="863" spans="7:8" x14ac:dyDescent="0.25">
      <c r="G863" s="12">
        <f>IF(H863="ano",VLOOKUP('databáze bodů'!D863,kubbATPmodel!$H$9:$HE$61,((HLOOKUP(F863,kubbATPmodel!$I$5:$HE$61,56,0))+1),0),0)</f>
        <v>0</v>
      </c>
      <c r="H863" s="15" t="str">
        <f t="shared" si="13"/>
        <v>nevyplněno</v>
      </c>
    </row>
    <row r="864" spans="7:8" x14ac:dyDescent="0.25">
      <c r="G864" s="12">
        <f>IF(H864="ano",VLOOKUP('databáze bodů'!D864,kubbATPmodel!$H$9:$HE$61,((HLOOKUP(F864,kubbATPmodel!$I$5:$HE$61,56,0))+1),0),0)</f>
        <v>0</v>
      </c>
      <c r="H864" s="15" t="str">
        <f t="shared" si="13"/>
        <v>nevyplněno</v>
      </c>
    </row>
    <row r="865" spans="7:8" x14ac:dyDescent="0.25">
      <c r="G865" s="12">
        <f>IF(H865="ano",VLOOKUP('databáze bodů'!D865,kubbATPmodel!$H$9:$HE$61,((HLOOKUP(F865,kubbATPmodel!$I$5:$HE$61,56,0))+1),0),0)</f>
        <v>0</v>
      </c>
      <c r="H865" s="15" t="str">
        <f t="shared" si="13"/>
        <v>nevyplněno</v>
      </c>
    </row>
    <row r="866" spans="7:8" x14ac:dyDescent="0.25">
      <c r="G866" s="12">
        <f>IF(H866="ano",VLOOKUP('databáze bodů'!D866,kubbATPmodel!$H$9:$HE$61,((HLOOKUP(F866,kubbATPmodel!$I$5:$HE$61,56,0))+1),0),0)</f>
        <v>0</v>
      </c>
      <c r="H866" s="15" t="str">
        <f t="shared" si="13"/>
        <v>nevyplněno</v>
      </c>
    </row>
    <row r="867" spans="7:8" x14ac:dyDescent="0.25">
      <c r="G867" s="12">
        <f>IF(H867="ano",VLOOKUP('databáze bodů'!D867,kubbATPmodel!$H$9:$HE$61,((HLOOKUP(F867,kubbATPmodel!$I$5:$HE$61,56,0))+1),0),0)</f>
        <v>0</v>
      </c>
      <c r="H867" s="15" t="str">
        <f t="shared" si="13"/>
        <v>nevyplněno</v>
      </c>
    </row>
    <row r="868" spans="7:8" x14ac:dyDescent="0.25">
      <c r="G868" s="12">
        <f>IF(H868="ano",VLOOKUP('databáze bodů'!D868,kubbATPmodel!$H$9:$HE$61,((HLOOKUP(F868,kubbATPmodel!$I$5:$HE$61,56,0))+1),0),0)</f>
        <v>0</v>
      </c>
      <c r="H868" s="15" t="str">
        <f t="shared" si="13"/>
        <v>nevyplněno</v>
      </c>
    </row>
    <row r="869" spans="7:8" x14ac:dyDescent="0.25">
      <c r="G869" s="12">
        <f>IF(H869="ano",VLOOKUP('databáze bodů'!D869,kubbATPmodel!$H$9:$HE$61,((HLOOKUP(F869,kubbATPmodel!$I$5:$HE$61,56,0))+1),0),0)</f>
        <v>0</v>
      </c>
      <c r="H869" s="15" t="str">
        <f t="shared" si="13"/>
        <v>nevyplněno</v>
      </c>
    </row>
    <row r="870" spans="7:8" x14ac:dyDescent="0.25">
      <c r="G870" s="12">
        <f>IF(H870="ano",VLOOKUP('databáze bodů'!D870,kubbATPmodel!$H$9:$HE$61,((HLOOKUP(F870,kubbATPmodel!$I$5:$HE$61,56,0))+1),0),0)</f>
        <v>0</v>
      </c>
      <c r="H870" s="15" t="str">
        <f t="shared" si="13"/>
        <v>nevyplněno</v>
      </c>
    </row>
    <row r="871" spans="7:8" x14ac:dyDescent="0.25">
      <c r="G871" s="12">
        <f>IF(H871="ano",VLOOKUP('databáze bodů'!D871,kubbATPmodel!$H$9:$HE$61,((HLOOKUP(F871,kubbATPmodel!$I$5:$HE$61,56,0))+1),0),0)</f>
        <v>0</v>
      </c>
      <c r="H871" s="15" t="str">
        <f t="shared" si="13"/>
        <v>nevyplněno</v>
      </c>
    </row>
    <row r="872" spans="7:8" x14ac:dyDescent="0.25">
      <c r="G872" s="12">
        <f>IF(H872="ano",VLOOKUP('databáze bodů'!D872,kubbATPmodel!$H$9:$HE$61,((HLOOKUP(F872,kubbATPmodel!$I$5:$HE$61,56,0))+1),0),0)</f>
        <v>0</v>
      </c>
      <c r="H872" s="15" t="str">
        <f t="shared" si="13"/>
        <v>nevyplněno</v>
      </c>
    </row>
    <row r="873" spans="7:8" x14ac:dyDescent="0.25">
      <c r="G873" s="12">
        <f>IF(H873="ano",VLOOKUP('databáze bodů'!D873,kubbATPmodel!$H$9:$HE$61,((HLOOKUP(F873,kubbATPmodel!$I$5:$HE$61,56,0))+1),0),0)</f>
        <v>0</v>
      </c>
      <c r="H873" s="15" t="str">
        <f t="shared" si="13"/>
        <v>nevyplněno</v>
      </c>
    </row>
    <row r="874" spans="7:8" x14ac:dyDescent="0.25">
      <c r="G874" s="12">
        <f>IF(H874="ano",VLOOKUP('databáze bodů'!D874,kubbATPmodel!$H$9:$HE$61,((HLOOKUP(F874,kubbATPmodel!$I$5:$HE$61,56,0))+1),0),0)</f>
        <v>0</v>
      </c>
      <c r="H874" s="15" t="str">
        <f t="shared" si="13"/>
        <v>nevyplněno</v>
      </c>
    </row>
    <row r="875" spans="7:8" x14ac:dyDescent="0.25">
      <c r="G875" s="12">
        <f>IF(H875="ano",VLOOKUP('databáze bodů'!D875,kubbATPmodel!$H$9:$HE$61,((HLOOKUP(F875,kubbATPmodel!$I$5:$HE$61,56,0))+1),0),0)</f>
        <v>0</v>
      </c>
      <c r="H875" s="15" t="str">
        <f t="shared" si="13"/>
        <v>nevyplněno</v>
      </c>
    </row>
    <row r="876" spans="7:8" x14ac:dyDescent="0.25">
      <c r="G876" s="12">
        <f>IF(H876="ano",VLOOKUP('databáze bodů'!D876,kubbATPmodel!$H$9:$HE$61,((HLOOKUP(F876,kubbATPmodel!$I$5:$HE$61,56,0))+1),0),0)</f>
        <v>0</v>
      </c>
      <c r="H876" s="15" t="str">
        <f t="shared" si="13"/>
        <v>nevyplněno</v>
      </c>
    </row>
    <row r="877" spans="7:8" x14ac:dyDescent="0.25">
      <c r="G877" s="12">
        <f>IF(H877="ano",VLOOKUP('databáze bodů'!D877,kubbATPmodel!$H$9:$HE$61,((HLOOKUP(F877,kubbATPmodel!$I$5:$HE$61,56,0))+1),0),0)</f>
        <v>0</v>
      </c>
      <c r="H877" s="15" t="str">
        <f t="shared" si="13"/>
        <v>nevyplněno</v>
      </c>
    </row>
    <row r="878" spans="7:8" x14ac:dyDescent="0.25">
      <c r="G878" s="12">
        <f>IF(H878="ano",VLOOKUP('databáze bodů'!D878,kubbATPmodel!$H$9:$HE$61,((HLOOKUP(F878,kubbATPmodel!$I$5:$HE$61,56,0))+1),0),0)</f>
        <v>0</v>
      </c>
      <c r="H878" s="15" t="str">
        <f t="shared" si="13"/>
        <v>nevyplněno</v>
      </c>
    </row>
    <row r="879" spans="7:8" x14ac:dyDescent="0.25">
      <c r="G879" s="12">
        <f>IF(H879="ano",VLOOKUP('databáze bodů'!D879,kubbATPmodel!$H$9:$HE$61,((HLOOKUP(F879,kubbATPmodel!$I$5:$HE$61,56,0))+1),0),0)</f>
        <v>0</v>
      </c>
      <c r="H879" s="15" t="str">
        <f t="shared" si="13"/>
        <v>nevyplněno</v>
      </c>
    </row>
    <row r="880" spans="7:8" x14ac:dyDescent="0.25">
      <c r="G880" s="12">
        <f>IF(H880="ano",VLOOKUP('databáze bodů'!D880,kubbATPmodel!$H$9:$HE$61,((HLOOKUP(F880,kubbATPmodel!$I$5:$HE$61,56,0))+1),0),0)</f>
        <v>0</v>
      </c>
      <c r="H880" s="15" t="str">
        <f t="shared" si="13"/>
        <v>nevyplněno</v>
      </c>
    </row>
    <row r="881" spans="7:8" x14ac:dyDescent="0.25">
      <c r="G881" s="12">
        <f>IF(H881="ano",VLOOKUP('databáze bodů'!D881,kubbATPmodel!$H$9:$HE$61,((HLOOKUP(F881,kubbATPmodel!$I$5:$HE$61,56,0))+1),0),0)</f>
        <v>0</v>
      </c>
      <c r="H881" s="15" t="str">
        <f t="shared" si="13"/>
        <v>nevyplněno</v>
      </c>
    </row>
    <row r="882" spans="7:8" x14ac:dyDescent="0.25">
      <c r="G882" s="12">
        <f>IF(H882="ano",VLOOKUP('databáze bodů'!D882,kubbATPmodel!$H$9:$HE$61,((HLOOKUP(F882,kubbATPmodel!$I$5:$HE$61,56,0))+1),0),0)</f>
        <v>0</v>
      </c>
      <c r="H882" s="15" t="str">
        <f t="shared" si="13"/>
        <v>nevyplněno</v>
      </c>
    </row>
    <row r="883" spans="7:8" x14ac:dyDescent="0.25">
      <c r="G883" s="12">
        <f>IF(H883="ano",VLOOKUP('databáze bodů'!D883,kubbATPmodel!$H$9:$HE$61,((HLOOKUP(F883,kubbATPmodel!$I$5:$HE$61,56,0))+1),0),0)</f>
        <v>0</v>
      </c>
      <c r="H883" s="15" t="str">
        <f t="shared" si="13"/>
        <v>nevyplněno</v>
      </c>
    </row>
    <row r="884" spans="7:8" x14ac:dyDescent="0.25">
      <c r="G884" s="12">
        <f>IF(H884="ano",VLOOKUP('databáze bodů'!D884,kubbATPmodel!$H$9:$HE$61,((HLOOKUP(F884,kubbATPmodel!$I$5:$HE$61,56,0))+1),0),0)</f>
        <v>0</v>
      </c>
      <c r="H884" s="15" t="str">
        <f t="shared" si="13"/>
        <v>nevyplněno</v>
      </c>
    </row>
    <row r="885" spans="7:8" x14ac:dyDescent="0.25">
      <c r="G885" s="12">
        <f>IF(H885="ano",VLOOKUP('databáze bodů'!D885,kubbATPmodel!$H$9:$HE$61,((HLOOKUP(F885,kubbATPmodel!$I$5:$HE$61,56,0))+1),0),0)</f>
        <v>0</v>
      </c>
      <c r="H885" s="15" t="str">
        <f t="shared" si="13"/>
        <v>nevyplněno</v>
      </c>
    </row>
    <row r="886" spans="7:8" x14ac:dyDescent="0.25">
      <c r="G886" s="12">
        <f>IF(H886="ano",VLOOKUP('databáze bodů'!D886,kubbATPmodel!$H$9:$HE$61,((HLOOKUP(F886,kubbATPmodel!$I$5:$HE$61,56,0))+1),0),0)</f>
        <v>0</v>
      </c>
      <c r="H886" s="15" t="str">
        <f t="shared" si="13"/>
        <v>nevyplněno</v>
      </c>
    </row>
    <row r="887" spans="7:8" x14ac:dyDescent="0.25">
      <c r="G887" s="12">
        <f>IF(H887="ano",VLOOKUP('databáze bodů'!D887,kubbATPmodel!$H$9:$HE$61,((HLOOKUP(F887,kubbATPmodel!$I$5:$HE$61,56,0))+1),0),0)</f>
        <v>0</v>
      </c>
      <c r="H887" s="15" t="str">
        <f t="shared" si="13"/>
        <v>nevyplněno</v>
      </c>
    </row>
    <row r="888" spans="7:8" x14ac:dyDescent="0.25">
      <c r="G888" s="12">
        <f>IF(H888="ano",VLOOKUP('databáze bodů'!D888,kubbATPmodel!$H$9:$HE$61,((HLOOKUP(F888,kubbATPmodel!$I$5:$HE$61,56,0))+1),0),0)</f>
        <v>0</v>
      </c>
      <c r="H888" s="15" t="str">
        <f t="shared" si="13"/>
        <v>nevyplněno</v>
      </c>
    </row>
    <row r="889" spans="7:8" x14ac:dyDescent="0.25">
      <c r="G889" s="12">
        <f>IF(H889="ano",VLOOKUP('databáze bodů'!D889,kubbATPmodel!$H$9:$HE$61,((HLOOKUP(F889,kubbATPmodel!$I$5:$HE$61,56,0))+1),0),0)</f>
        <v>0</v>
      </c>
      <c r="H889" s="15" t="str">
        <f t="shared" si="13"/>
        <v>nevyplněno</v>
      </c>
    </row>
    <row r="890" spans="7:8" x14ac:dyDescent="0.25">
      <c r="G890" s="12">
        <f>IF(H890="ano",VLOOKUP('databáze bodů'!D890,kubbATPmodel!$H$9:$HE$61,((HLOOKUP(F890,kubbATPmodel!$I$5:$HE$61,56,0))+1),0),0)</f>
        <v>0</v>
      </c>
      <c r="H890" s="15" t="str">
        <f t="shared" si="13"/>
        <v>nevyplněno</v>
      </c>
    </row>
    <row r="891" spans="7:8" x14ac:dyDescent="0.25">
      <c r="G891" s="12">
        <f>IF(H891="ano",VLOOKUP('databáze bodů'!D891,kubbATPmodel!$H$9:$HE$61,((HLOOKUP(F891,kubbATPmodel!$I$5:$HE$61,56,0))+1),0),0)</f>
        <v>0</v>
      </c>
      <c r="H891" s="15" t="str">
        <f t="shared" si="13"/>
        <v>nevyplněno</v>
      </c>
    </row>
    <row r="892" spans="7:8" x14ac:dyDescent="0.25">
      <c r="G892" s="12">
        <f>IF(H892="ano",VLOOKUP('databáze bodů'!D892,kubbATPmodel!$H$9:$HE$61,((HLOOKUP(F892,kubbATPmodel!$I$5:$HE$61,56,0))+1),0),0)</f>
        <v>0</v>
      </c>
      <c r="H892" s="15" t="str">
        <f t="shared" si="13"/>
        <v>nevyplněno</v>
      </c>
    </row>
    <row r="893" spans="7:8" x14ac:dyDescent="0.25">
      <c r="G893" s="12">
        <f>IF(H893="ano",VLOOKUP('databáze bodů'!D893,kubbATPmodel!$H$9:$HE$61,((HLOOKUP(F893,kubbATPmodel!$I$5:$HE$61,56,0))+1),0),0)</f>
        <v>0</v>
      </c>
      <c r="H893" s="15" t="str">
        <f t="shared" si="13"/>
        <v>nevyplněno</v>
      </c>
    </row>
    <row r="894" spans="7:8" x14ac:dyDescent="0.25">
      <c r="G894" s="12">
        <f>IF(H894="ano",VLOOKUP('databáze bodů'!D894,kubbATPmodel!$H$9:$HE$61,((HLOOKUP(F894,kubbATPmodel!$I$5:$HE$61,56,0))+1),0),0)</f>
        <v>0</v>
      </c>
      <c r="H894" s="15" t="str">
        <f t="shared" si="13"/>
        <v>nevyplněno</v>
      </c>
    </row>
    <row r="895" spans="7:8" x14ac:dyDescent="0.25">
      <c r="G895" s="12">
        <f>IF(H895="ano",VLOOKUP('databáze bodů'!D895,kubbATPmodel!$H$9:$HE$61,((HLOOKUP(F895,kubbATPmodel!$I$5:$HE$61,56,0))+1),0),0)</f>
        <v>0</v>
      </c>
      <c r="H895" s="15" t="str">
        <f t="shared" si="13"/>
        <v>nevyplněno</v>
      </c>
    </row>
    <row r="896" spans="7:8" x14ac:dyDescent="0.25">
      <c r="G896" s="12">
        <f>IF(H896="ano",VLOOKUP('databáze bodů'!D896,kubbATPmodel!$H$9:$HE$61,((HLOOKUP(F896,kubbATPmodel!$I$5:$HE$61,56,0))+1),0),0)</f>
        <v>0</v>
      </c>
      <c r="H896" s="15" t="str">
        <f t="shared" si="13"/>
        <v>nevyplněno</v>
      </c>
    </row>
    <row r="897" spans="7:8" x14ac:dyDescent="0.25">
      <c r="G897" s="12">
        <f>IF(H897="ano",VLOOKUP('databáze bodů'!D897,kubbATPmodel!$H$9:$HE$61,((HLOOKUP(F897,kubbATPmodel!$I$5:$HE$61,56,0))+1),0),0)</f>
        <v>0</v>
      </c>
      <c r="H897" s="15" t="str">
        <f t="shared" si="13"/>
        <v>nevyplněno</v>
      </c>
    </row>
    <row r="898" spans="7:8" x14ac:dyDescent="0.25">
      <c r="G898" s="12">
        <f>IF(H898="ano",VLOOKUP('databáze bodů'!D898,kubbATPmodel!$H$9:$HE$61,((HLOOKUP(F898,kubbATPmodel!$I$5:$HE$61,56,0))+1),0),0)</f>
        <v>0</v>
      </c>
      <c r="H898" s="15" t="str">
        <f t="shared" si="13"/>
        <v>nevyplněno</v>
      </c>
    </row>
    <row r="899" spans="7:8" x14ac:dyDescent="0.25">
      <c r="G899" s="12">
        <f>IF(H899="ano",VLOOKUP('databáze bodů'!D899,kubbATPmodel!$H$9:$HE$61,((HLOOKUP(F899,kubbATPmodel!$I$5:$HE$61,56,0))+1),0),0)</f>
        <v>0</v>
      </c>
      <c r="H899" s="15" t="str">
        <f t="shared" ref="H899:H962" si="14">IF(E899=0,"nevyplněno",IF(($K$5-E899)&lt;$K$3,"ano","ne"))</f>
        <v>nevyplněno</v>
      </c>
    </row>
    <row r="900" spans="7:8" x14ac:dyDescent="0.25">
      <c r="G900" s="12">
        <f>IF(H900="ano",VLOOKUP('databáze bodů'!D900,kubbATPmodel!$H$9:$HE$61,((HLOOKUP(F900,kubbATPmodel!$I$5:$HE$61,56,0))+1),0),0)</f>
        <v>0</v>
      </c>
      <c r="H900" s="15" t="str">
        <f t="shared" si="14"/>
        <v>nevyplněno</v>
      </c>
    </row>
    <row r="901" spans="7:8" x14ac:dyDescent="0.25">
      <c r="G901" s="12">
        <f>IF(H901="ano",VLOOKUP('databáze bodů'!D901,kubbATPmodel!$H$9:$HE$61,((HLOOKUP(F901,kubbATPmodel!$I$5:$HE$61,56,0))+1),0),0)</f>
        <v>0</v>
      </c>
      <c r="H901" s="15" t="str">
        <f t="shared" si="14"/>
        <v>nevyplněno</v>
      </c>
    </row>
    <row r="902" spans="7:8" x14ac:dyDescent="0.25">
      <c r="G902" s="12">
        <f>IF(H902="ano",VLOOKUP('databáze bodů'!D902,kubbATPmodel!$H$9:$HE$61,((HLOOKUP(F902,kubbATPmodel!$I$5:$HE$61,56,0))+1),0),0)</f>
        <v>0</v>
      </c>
      <c r="H902" s="15" t="str">
        <f t="shared" si="14"/>
        <v>nevyplněno</v>
      </c>
    </row>
    <row r="903" spans="7:8" x14ac:dyDescent="0.25">
      <c r="G903" s="12">
        <f>IF(H903="ano",VLOOKUP('databáze bodů'!D903,kubbATPmodel!$H$9:$HE$61,((HLOOKUP(F903,kubbATPmodel!$I$5:$HE$61,56,0))+1),0),0)</f>
        <v>0</v>
      </c>
      <c r="H903" s="15" t="str">
        <f t="shared" si="14"/>
        <v>nevyplněno</v>
      </c>
    </row>
    <row r="904" spans="7:8" x14ac:dyDescent="0.25">
      <c r="G904" s="12">
        <f>IF(H904="ano",VLOOKUP('databáze bodů'!D904,kubbATPmodel!$H$9:$HE$61,((HLOOKUP(F904,kubbATPmodel!$I$5:$HE$61,56,0))+1),0),0)</f>
        <v>0</v>
      </c>
      <c r="H904" s="15" t="str">
        <f t="shared" si="14"/>
        <v>nevyplněno</v>
      </c>
    </row>
    <row r="905" spans="7:8" x14ac:dyDescent="0.25">
      <c r="G905" s="12">
        <f>IF(H905="ano",VLOOKUP('databáze bodů'!D905,kubbATPmodel!$H$9:$HE$61,((HLOOKUP(F905,kubbATPmodel!$I$5:$HE$61,56,0))+1),0),0)</f>
        <v>0</v>
      </c>
      <c r="H905" s="15" t="str">
        <f t="shared" si="14"/>
        <v>nevyplněno</v>
      </c>
    </row>
    <row r="906" spans="7:8" x14ac:dyDescent="0.25">
      <c r="G906" s="12">
        <f>IF(H906="ano",VLOOKUP('databáze bodů'!D906,kubbATPmodel!$H$9:$HE$61,((HLOOKUP(F906,kubbATPmodel!$I$5:$HE$61,56,0))+1),0),0)</f>
        <v>0</v>
      </c>
      <c r="H906" s="15" t="str">
        <f t="shared" si="14"/>
        <v>nevyplněno</v>
      </c>
    </row>
    <row r="907" spans="7:8" x14ac:dyDescent="0.25">
      <c r="G907" s="12">
        <f>IF(H907="ano",VLOOKUP('databáze bodů'!D907,kubbATPmodel!$H$9:$HE$61,((HLOOKUP(F907,kubbATPmodel!$I$5:$HE$61,56,0))+1),0),0)</f>
        <v>0</v>
      </c>
      <c r="H907" s="15" t="str">
        <f t="shared" si="14"/>
        <v>nevyplněno</v>
      </c>
    </row>
    <row r="908" spans="7:8" x14ac:dyDescent="0.25">
      <c r="G908" s="12">
        <f>IF(H908="ano",VLOOKUP('databáze bodů'!D908,kubbATPmodel!$H$9:$HE$61,((HLOOKUP(F908,kubbATPmodel!$I$5:$HE$61,56,0))+1),0),0)</f>
        <v>0</v>
      </c>
      <c r="H908" s="15" t="str">
        <f t="shared" si="14"/>
        <v>nevyplněno</v>
      </c>
    </row>
    <row r="909" spans="7:8" x14ac:dyDescent="0.25">
      <c r="G909" s="12">
        <f>IF(H909="ano",VLOOKUP('databáze bodů'!D909,kubbATPmodel!$H$9:$HE$61,((HLOOKUP(F909,kubbATPmodel!$I$5:$HE$61,56,0))+1),0),0)</f>
        <v>0</v>
      </c>
      <c r="H909" s="15" t="str">
        <f t="shared" si="14"/>
        <v>nevyplněno</v>
      </c>
    </row>
    <row r="910" spans="7:8" x14ac:dyDescent="0.25">
      <c r="G910" s="12">
        <f>IF(H910="ano",VLOOKUP('databáze bodů'!D910,kubbATPmodel!$H$9:$HE$61,((HLOOKUP(F910,kubbATPmodel!$I$5:$HE$61,56,0))+1),0),0)</f>
        <v>0</v>
      </c>
      <c r="H910" s="15" t="str">
        <f t="shared" si="14"/>
        <v>nevyplněno</v>
      </c>
    </row>
    <row r="911" spans="7:8" x14ac:dyDescent="0.25">
      <c r="G911" s="12">
        <f>IF(H911="ano",VLOOKUP('databáze bodů'!D911,kubbATPmodel!$H$9:$HE$61,((HLOOKUP(F911,kubbATPmodel!$I$5:$HE$61,56,0))+1),0),0)</f>
        <v>0</v>
      </c>
      <c r="H911" s="15" t="str">
        <f t="shared" si="14"/>
        <v>nevyplněno</v>
      </c>
    </row>
    <row r="912" spans="7:8" x14ac:dyDescent="0.25">
      <c r="G912" s="12">
        <f>IF(H912="ano",VLOOKUP('databáze bodů'!D912,kubbATPmodel!$H$9:$HE$61,((HLOOKUP(F912,kubbATPmodel!$I$5:$HE$61,56,0))+1),0),0)</f>
        <v>0</v>
      </c>
      <c r="H912" s="15" t="str">
        <f t="shared" si="14"/>
        <v>nevyplněno</v>
      </c>
    </row>
    <row r="913" spans="7:8" x14ac:dyDescent="0.25">
      <c r="G913" s="12">
        <f>IF(H913="ano",VLOOKUP('databáze bodů'!D913,kubbATPmodel!$H$9:$HE$61,((HLOOKUP(F913,kubbATPmodel!$I$5:$HE$61,56,0))+1),0),0)</f>
        <v>0</v>
      </c>
      <c r="H913" s="15" t="str">
        <f t="shared" si="14"/>
        <v>nevyplněno</v>
      </c>
    </row>
    <row r="914" spans="7:8" x14ac:dyDescent="0.25">
      <c r="G914" s="12">
        <f>IF(H914="ano",VLOOKUP('databáze bodů'!D914,kubbATPmodel!$H$9:$HE$61,((HLOOKUP(F914,kubbATPmodel!$I$5:$HE$61,56,0))+1),0),0)</f>
        <v>0</v>
      </c>
      <c r="H914" s="15" t="str">
        <f t="shared" si="14"/>
        <v>nevyplněno</v>
      </c>
    </row>
    <row r="915" spans="7:8" x14ac:dyDescent="0.25">
      <c r="G915" s="12">
        <f>IF(H915="ano",VLOOKUP('databáze bodů'!D915,kubbATPmodel!$H$9:$HE$61,((HLOOKUP(F915,kubbATPmodel!$I$5:$HE$61,56,0))+1),0),0)</f>
        <v>0</v>
      </c>
      <c r="H915" s="15" t="str">
        <f t="shared" si="14"/>
        <v>nevyplněno</v>
      </c>
    </row>
    <row r="916" spans="7:8" x14ac:dyDescent="0.25">
      <c r="G916" s="12">
        <f>IF(H916="ano",VLOOKUP('databáze bodů'!D916,kubbATPmodel!$H$9:$HE$61,((HLOOKUP(F916,kubbATPmodel!$I$5:$HE$61,56,0))+1),0),0)</f>
        <v>0</v>
      </c>
      <c r="H916" s="15" t="str">
        <f t="shared" si="14"/>
        <v>nevyplněno</v>
      </c>
    </row>
    <row r="917" spans="7:8" x14ac:dyDescent="0.25">
      <c r="G917" s="12">
        <f>IF(H917="ano",VLOOKUP('databáze bodů'!D917,kubbATPmodel!$H$9:$HE$61,((HLOOKUP(F917,kubbATPmodel!$I$5:$HE$61,56,0))+1),0),0)</f>
        <v>0</v>
      </c>
      <c r="H917" s="15" t="str">
        <f t="shared" si="14"/>
        <v>nevyplněno</v>
      </c>
    </row>
    <row r="918" spans="7:8" x14ac:dyDescent="0.25">
      <c r="G918" s="12">
        <f>IF(H918="ano",VLOOKUP('databáze bodů'!D918,kubbATPmodel!$H$9:$HE$61,((HLOOKUP(F918,kubbATPmodel!$I$5:$HE$61,56,0))+1),0),0)</f>
        <v>0</v>
      </c>
      <c r="H918" s="15" t="str">
        <f t="shared" si="14"/>
        <v>nevyplněno</v>
      </c>
    </row>
    <row r="919" spans="7:8" x14ac:dyDescent="0.25">
      <c r="G919" s="12">
        <f>IF(H919="ano",VLOOKUP('databáze bodů'!D919,kubbATPmodel!$H$9:$HE$61,((HLOOKUP(F919,kubbATPmodel!$I$5:$HE$61,56,0))+1),0),0)</f>
        <v>0</v>
      </c>
      <c r="H919" s="15" t="str">
        <f t="shared" si="14"/>
        <v>nevyplněno</v>
      </c>
    </row>
    <row r="920" spans="7:8" x14ac:dyDescent="0.25">
      <c r="G920" s="12">
        <f>IF(H920="ano",VLOOKUP('databáze bodů'!D920,kubbATPmodel!$H$9:$HE$61,((HLOOKUP(F920,kubbATPmodel!$I$5:$HE$61,56,0))+1),0),0)</f>
        <v>0</v>
      </c>
      <c r="H920" s="15" t="str">
        <f t="shared" si="14"/>
        <v>nevyplněno</v>
      </c>
    </row>
    <row r="921" spans="7:8" x14ac:dyDescent="0.25">
      <c r="G921" s="12">
        <f>IF(H921="ano",VLOOKUP('databáze bodů'!D921,kubbATPmodel!$H$9:$HE$61,((HLOOKUP(F921,kubbATPmodel!$I$5:$HE$61,56,0))+1),0),0)</f>
        <v>0</v>
      </c>
      <c r="H921" s="15" t="str">
        <f t="shared" si="14"/>
        <v>nevyplněno</v>
      </c>
    </row>
    <row r="922" spans="7:8" x14ac:dyDescent="0.25">
      <c r="G922" s="12">
        <f>IF(H922="ano",VLOOKUP('databáze bodů'!D922,kubbATPmodel!$H$9:$HE$61,((HLOOKUP(F922,kubbATPmodel!$I$5:$HE$61,56,0))+1),0),0)</f>
        <v>0</v>
      </c>
      <c r="H922" s="15" t="str">
        <f t="shared" si="14"/>
        <v>nevyplněno</v>
      </c>
    </row>
    <row r="923" spans="7:8" x14ac:dyDescent="0.25">
      <c r="G923" s="12">
        <f>IF(H923="ano",VLOOKUP('databáze bodů'!D923,kubbATPmodel!$H$9:$HE$61,((HLOOKUP(F923,kubbATPmodel!$I$5:$HE$61,56,0))+1),0),0)</f>
        <v>0</v>
      </c>
      <c r="H923" s="15" t="str">
        <f t="shared" si="14"/>
        <v>nevyplněno</v>
      </c>
    </row>
    <row r="924" spans="7:8" x14ac:dyDescent="0.25">
      <c r="G924" s="12">
        <f>IF(H924="ano",VLOOKUP('databáze bodů'!D924,kubbATPmodel!$H$9:$HE$61,((HLOOKUP(F924,kubbATPmodel!$I$5:$HE$61,56,0))+1),0),0)</f>
        <v>0</v>
      </c>
      <c r="H924" s="15" t="str">
        <f t="shared" si="14"/>
        <v>nevyplněno</v>
      </c>
    </row>
    <row r="925" spans="7:8" x14ac:dyDescent="0.25">
      <c r="G925" s="12">
        <f>IF(H925="ano",VLOOKUP('databáze bodů'!D925,kubbATPmodel!$H$9:$HE$61,((HLOOKUP(F925,kubbATPmodel!$I$5:$HE$61,56,0))+1),0),0)</f>
        <v>0</v>
      </c>
      <c r="H925" s="15" t="str">
        <f t="shared" si="14"/>
        <v>nevyplněno</v>
      </c>
    </row>
    <row r="926" spans="7:8" x14ac:dyDescent="0.25">
      <c r="G926" s="12">
        <f>IF(H926="ano",VLOOKUP('databáze bodů'!D926,kubbATPmodel!$H$9:$HE$61,((HLOOKUP(F926,kubbATPmodel!$I$5:$HE$61,56,0))+1),0),0)</f>
        <v>0</v>
      </c>
      <c r="H926" s="15" t="str">
        <f t="shared" si="14"/>
        <v>nevyplněno</v>
      </c>
    </row>
    <row r="927" spans="7:8" x14ac:dyDescent="0.25">
      <c r="G927" s="12">
        <f>IF(H927="ano",VLOOKUP('databáze bodů'!D927,kubbATPmodel!$H$9:$HE$61,((HLOOKUP(F927,kubbATPmodel!$I$5:$HE$61,56,0))+1),0),0)</f>
        <v>0</v>
      </c>
      <c r="H927" s="15" t="str">
        <f t="shared" si="14"/>
        <v>nevyplněno</v>
      </c>
    </row>
    <row r="928" spans="7:8" x14ac:dyDescent="0.25">
      <c r="G928" s="12">
        <f>IF(H928="ano",VLOOKUP('databáze bodů'!D928,kubbATPmodel!$H$9:$HE$61,((HLOOKUP(F928,kubbATPmodel!$I$5:$HE$61,56,0))+1),0),0)</f>
        <v>0</v>
      </c>
      <c r="H928" s="15" t="str">
        <f t="shared" si="14"/>
        <v>nevyplněno</v>
      </c>
    </row>
    <row r="929" spans="7:8" x14ac:dyDescent="0.25">
      <c r="G929" s="12">
        <f>IF(H929="ano",VLOOKUP('databáze bodů'!D929,kubbATPmodel!$H$9:$HE$61,((HLOOKUP(F929,kubbATPmodel!$I$5:$HE$61,56,0))+1),0),0)</f>
        <v>0</v>
      </c>
      <c r="H929" s="15" t="str">
        <f t="shared" si="14"/>
        <v>nevyplněno</v>
      </c>
    </row>
    <row r="930" spans="7:8" x14ac:dyDescent="0.25">
      <c r="G930" s="12">
        <f>IF(H930="ano",VLOOKUP('databáze bodů'!D930,kubbATPmodel!$H$9:$HE$61,((HLOOKUP(F930,kubbATPmodel!$I$5:$HE$61,56,0))+1),0),0)</f>
        <v>0</v>
      </c>
      <c r="H930" s="15" t="str">
        <f t="shared" si="14"/>
        <v>nevyplněno</v>
      </c>
    </row>
    <row r="931" spans="7:8" x14ac:dyDescent="0.25">
      <c r="G931" s="12">
        <f>IF(H931="ano",VLOOKUP('databáze bodů'!D931,kubbATPmodel!$H$9:$HE$61,((HLOOKUP(F931,kubbATPmodel!$I$5:$HE$61,56,0))+1),0),0)</f>
        <v>0</v>
      </c>
      <c r="H931" s="15" t="str">
        <f t="shared" si="14"/>
        <v>nevyplněno</v>
      </c>
    </row>
    <row r="932" spans="7:8" x14ac:dyDescent="0.25">
      <c r="G932" s="12">
        <f>IF(H932="ano",VLOOKUP('databáze bodů'!D932,kubbATPmodel!$H$9:$HE$61,((HLOOKUP(F932,kubbATPmodel!$I$5:$HE$61,56,0))+1),0),0)</f>
        <v>0</v>
      </c>
      <c r="H932" s="15" t="str">
        <f t="shared" si="14"/>
        <v>nevyplněno</v>
      </c>
    </row>
    <row r="933" spans="7:8" x14ac:dyDescent="0.25">
      <c r="G933" s="12">
        <f>IF(H933="ano",VLOOKUP('databáze bodů'!D933,kubbATPmodel!$H$9:$HE$61,((HLOOKUP(F933,kubbATPmodel!$I$5:$HE$61,56,0))+1),0),0)</f>
        <v>0</v>
      </c>
      <c r="H933" s="15" t="str">
        <f t="shared" si="14"/>
        <v>nevyplněno</v>
      </c>
    </row>
    <row r="934" spans="7:8" x14ac:dyDescent="0.25">
      <c r="G934" s="12">
        <f>IF(H934="ano",VLOOKUP('databáze bodů'!D934,kubbATPmodel!$H$9:$HE$61,((HLOOKUP(F934,kubbATPmodel!$I$5:$HE$61,56,0))+1),0),0)</f>
        <v>0</v>
      </c>
      <c r="H934" s="15" t="str">
        <f t="shared" si="14"/>
        <v>nevyplněno</v>
      </c>
    </row>
    <row r="935" spans="7:8" x14ac:dyDescent="0.25">
      <c r="G935" s="12">
        <f>IF(H935="ano",VLOOKUP('databáze bodů'!D935,kubbATPmodel!$H$9:$HE$61,((HLOOKUP(F935,kubbATPmodel!$I$5:$HE$61,56,0))+1),0),0)</f>
        <v>0</v>
      </c>
      <c r="H935" s="15" t="str">
        <f t="shared" si="14"/>
        <v>nevyplněno</v>
      </c>
    </row>
    <row r="936" spans="7:8" x14ac:dyDescent="0.25">
      <c r="G936" s="12">
        <f>IF(H936="ano",VLOOKUP('databáze bodů'!D936,kubbATPmodel!$H$9:$HE$61,((HLOOKUP(F936,kubbATPmodel!$I$5:$HE$61,56,0))+1),0),0)</f>
        <v>0</v>
      </c>
      <c r="H936" s="15" t="str">
        <f t="shared" si="14"/>
        <v>nevyplněno</v>
      </c>
    </row>
    <row r="937" spans="7:8" x14ac:dyDescent="0.25">
      <c r="G937" s="12">
        <f>IF(H937="ano",VLOOKUP('databáze bodů'!D937,kubbATPmodel!$H$9:$HE$61,((HLOOKUP(F937,kubbATPmodel!$I$5:$HE$61,56,0))+1),0),0)</f>
        <v>0</v>
      </c>
      <c r="H937" s="15" t="str">
        <f t="shared" si="14"/>
        <v>nevyplněno</v>
      </c>
    </row>
    <row r="938" spans="7:8" x14ac:dyDescent="0.25">
      <c r="G938" s="12">
        <f>IF(H938="ano",VLOOKUP('databáze bodů'!D938,kubbATPmodel!$H$9:$HE$61,((HLOOKUP(F938,kubbATPmodel!$I$5:$HE$61,56,0))+1),0),0)</f>
        <v>0</v>
      </c>
      <c r="H938" s="15" t="str">
        <f t="shared" si="14"/>
        <v>nevyplněno</v>
      </c>
    </row>
    <row r="939" spans="7:8" x14ac:dyDescent="0.25">
      <c r="G939" s="12">
        <f>IF(H939="ano",VLOOKUP('databáze bodů'!D939,kubbATPmodel!$H$9:$HE$61,((HLOOKUP(F939,kubbATPmodel!$I$5:$HE$61,56,0))+1),0),0)</f>
        <v>0</v>
      </c>
      <c r="H939" s="15" t="str">
        <f t="shared" si="14"/>
        <v>nevyplněno</v>
      </c>
    </row>
    <row r="940" spans="7:8" x14ac:dyDescent="0.25">
      <c r="G940" s="12">
        <f>IF(H940="ano",VLOOKUP('databáze bodů'!D940,kubbATPmodel!$H$9:$HE$61,((HLOOKUP(F940,kubbATPmodel!$I$5:$HE$61,56,0))+1),0),0)</f>
        <v>0</v>
      </c>
      <c r="H940" s="15" t="str">
        <f t="shared" si="14"/>
        <v>nevyplněno</v>
      </c>
    </row>
    <row r="941" spans="7:8" x14ac:dyDescent="0.25">
      <c r="G941" s="12">
        <f>IF(H941="ano",VLOOKUP('databáze bodů'!D941,kubbATPmodel!$H$9:$HE$61,((HLOOKUP(F941,kubbATPmodel!$I$5:$HE$61,56,0))+1),0),0)</f>
        <v>0</v>
      </c>
      <c r="H941" s="15" t="str">
        <f t="shared" si="14"/>
        <v>nevyplněno</v>
      </c>
    </row>
    <row r="942" spans="7:8" x14ac:dyDescent="0.25">
      <c r="G942" s="12">
        <f>IF(H942="ano",VLOOKUP('databáze bodů'!D942,kubbATPmodel!$H$9:$HE$61,((HLOOKUP(F942,kubbATPmodel!$I$5:$HE$61,56,0))+1),0),0)</f>
        <v>0</v>
      </c>
      <c r="H942" s="15" t="str">
        <f t="shared" si="14"/>
        <v>nevyplněno</v>
      </c>
    </row>
    <row r="943" spans="7:8" x14ac:dyDescent="0.25">
      <c r="G943" s="12">
        <f>IF(H943="ano",VLOOKUP('databáze bodů'!D943,kubbATPmodel!$H$9:$HE$61,((HLOOKUP(F943,kubbATPmodel!$I$5:$HE$61,56,0))+1),0),0)</f>
        <v>0</v>
      </c>
      <c r="H943" s="15" t="str">
        <f t="shared" si="14"/>
        <v>nevyplněno</v>
      </c>
    </row>
    <row r="944" spans="7:8" x14ac:dyDescent="0.25">
      <c r="G944" s="12">
        <f>IF(H944="ano",VLOOKUP('databáze bodů'!D944,kubbATPmodel!$H$9:$HE$61,((HLOOKUP(F944,kubbATPmodel!$I$5:$HE$61,56,0))+1),0),0)</f>
        <v>0</v>
      </c>
      <c r="H944" s="15" t="str">
        <f t="shared" si="14"/>
        <v>nevyplněno</v>
      </c>
    </row>
    <row r="945" spans="7:8" x14ac:dyDescent="0.25">
      <c r="G945" s="12">
        <f>IF(H945="ano",VLOOKUP('databáze bodů'!D945,kubbATPmodel!$H$9:$HE$61,((HLOOKUP(F945,kubbATPmodel!$I$5:$HE$61,56,0))+1),0),0)</f>
        <v>0</v>
      </c>
      <c r="H945" s="15" t="str">
        <f t="shared" si="14"/>
        <v>nevyplněno</v>
      </c>
    </row>
    <row r="946" spans="7:8" x14ac:dyDescent="0.25">
      <c r="G946" s="12">
        <f>IF(H946="ano",VLOOKUP('databáze bodů'!D946,kubbATPmodel!$H$9:$HE$61,((HLOOKUP(F946,kubbATPmodel!$I$5:$HE$61,56,0))+1),0),0)</f>
        <v>0</v>
      </c>
      <c r="H946" s="15" t="str">
        <f t="shared" si="14"/>
        <v>nevyplněno</v>
      </c>
    </row>
    <row r="947" spans="7:8" x14ac:dyDescent="0.25">
      <c r="G947" s="12">
        <f>IF(H947="ano",VLOOKUP('databáze bodů'!D947,kubbATPmodel!$H$9:$HE$61,((HLOOKUP(F947,kubbATPmodel!$I$5:$HE$61,56,0))+1),0),0)</f>
        <v>0</v>
      </c>
      <c r="H947" s="15" t="str">
        <f t="shared" si="14"/>
        <v>nevyplněno</v>
      </c>
    </row>
    <row r="948" spans="7:8" x14ac:dyDescent="0.25">
      <c r="G948" s="12">
        <f>IF(H948="ano",VLOOKUP('databáze bodů'!D948,kubbATPmodel!$H$9:$HE$61,((HLOOKUP(F948,kubbATPmodel!$I$5:$HE$61,56,0))+1),0),0)</f>
        <v>0</v>
      </c>
      <c r="H948" s="15" t="str">
        <f t="shared" si="14"/>
        <v>nevyplněno</v>
      </c>
    </row>
    <row r="949" spans="7:8" x14ac:dyDescent="0.25">
      <c r="G949" s="12">
        <f>IF(H949="ano",VLOOKUP('databáze bodů'!D949,kubbATPmodel!$H$9:$HE$61,((HLOOKUP(F949,kubbATPmodel!$I$5:$HE$61,56,0))+1),0),0)</f>
        <v>0</v>
      </c>
      <c r="H949" s="15" t="str">
        <f t="shared" si="14"/>
        <v>nevyplněno</v>
      </c>
    </row>
    <row r="950" spans="7:8" x14ac:dyDescent="0.25">
      <c r="G950" s="12">
        <f>IF(H950="ano",VLOOKUP('databáze bodů'!D950,kubbATPmodel!$H$9:$HE$61,((HLOOKUP(F950,kubbATPmodel!$I$5:$HE$61,56,0))+1),0),0)</f>
        <v>0</v>
      </c>
      <c r="H950" s="15" t="str">
        <f t="shared" si="14"/>
        <v>nevyplněno</v>
      </c>
    </row>
    <row r="951" spans="7:8" x14ac:dyDescent="0.25">
      <c r="G951" s="12">
        <f>IF(H951="ano",VLOOKUP('databáze bodů'!D951,kubbATPmodel!$H$9:$HE$61,((HLOOKUP(F951,kubbATPmodel!$I$5:$HE$61,56,0))+1),0),0)</f>
        <v>0</v>
      </c>
      <c r="H951" s="15" t="str">
        <f t="shared" si="14"/>
        <v>nevyplněno</v>
      </c>
    </row>
    <row r="952" spans="7:8" x14ac:dyDescent="0.25">
      <c r="G952" s="12">
        <f>IF(H952="ano",VLOOKUP('databáze bodů'!D952,kubbATPmodel!$H$9:$HE$61,((HLOOKUP(F952,kubbATPmodel!$I$5:$HE$61,56,0))+1),0),0)</f>
        <v>0</v>
      </c>
      <c r="H952" s="15" t="str">
        <f t="shared" si="14"/>
        <v>nevyplněno</v>
      </c>
    </row>
    <row r="953" spans="7:8" x14ac:dyDescent="0.25">
      <c r="G953" s="12">
        <f>IF(H953="ano",VLOOKUP('databáze bodů'!D953,kubbATPmodel!$H$9:$HE$61,((HLOOKUP(F953,kubbATPmodel!$I$5:$HE$61,56,0))+1),0),0)</f>
        <v>0</v>
      </c>
      <c r="H953" s="15" t="str">
        <f t="shared" si="14"/>
        <v>nevyplněno</v>
      </c>
    </row>
    <row r="954" spans="7:8" x14ac:dyDescent="0.25">
      <c r="G954" s="12">
        <f>IF(H954="ano",VLOOKUP('databáze bodů'!D954,kubbATPmodel!$H$9:$HE$61,((HLOOKUP(F954,kubbATPmodel!$I$5:$HE$61,56,0))+1),0),0)</f>
        <v>0</v>
      </c>
      <c r="H954" s="15" t="str">
        <f t="shared" si="14"/>
        <v>nevyplněno</v>
      </c>
    </row>
    <row r="955" spans="7:8" x14ac:dyDescent="0.25">
      <c r="G955" s="12">
        <f>IF(H955="ano",VLOOKUP('databáze bodů'!D955,kubbATPmodel!$H$9:$HE$61,((HLOOKUP(F955,kubbATPmodel!$I$5:$HE$61,56,0))+1),0),0)</f>
        <v>0</v>
      </c>
      <c r="H955" s="15" t="str">
        <f t="shared" si="14"/>
        <v>nevyplněno</v>
      </c>
    </row>
    <row r="956" spans="7:8" x14ac:dyDescent="0.25">
      <c r="G956" s="12">
        <f>IF(H956="ano",VLOOKUP('databáze bodů'!D956,kubbATPmodel!$H$9:$HE$61,((HLOOKUP(F956,kubbATPmodel!$I$5:$HE$61,56,0))+1),0),0)</f>
        <v>0</v>
      </c>
      <c r="H956" s="15" t="str">
        <f t="shared" si="14"/>
        <v>nevyplněno</v>
      </c>
    </row>
    <row r="957" spans="7:8" x14ac:dyDescent="0.25">
      <c r="G957" s="12">
        <f>IF(H957="ano",VLOOKUP('databáze bodů'!D957,kubbATPmodel!$H$9:$HE$61,((HLOOKUP(F957,kubbATPmodel!$I$5:$HE$61,56,0))+1),0),0)</f>
        <v>0</v>
      </c>
      <c r="H957" s="15" t="str">
        <f t="shared" si="14"/>
        <v>nevyplněno</v>
      </c>
    </row>
    <row r="958" spans="7:8" x14ac:dyDescent="0.25">
      <c r="G958" s="12">
        <f>IF(H958="ano",VLOOKUP('databáze bodů'!D958,kubbATPmodel!$H$9:$HE$61,((HLOOKUP(F958,kubbATPmodel!$I$5:$HE$61,56,0))+1),0),0)</f>
        <v>0</v>
      </c>
      <c r="H958" s="15" t="str">
        <f t="shared" si="14"/>
        <v>nevyplněno</v>
      </c>
    </row>
    <row r="959" spans="7:8" x14ac:dyDescent="0.25">
      <c r="G959" s="12">
        <f>IF(H959="ano",VLOOKUP('databáze bodů'!D959,kubbATPmodel!$H$9:$HE$61,((HLOOKUP(F959,kubbATPmodel!$I$5:$HE$61,56,0))+1),0),0)</f>
        <v>0</v>
      </c>
      <c r="H959" s="15" t="str">
        <f t="shared" si="14"/>
        <v>nevyplněno</v>
      </c>
    </row>
    <row r="960" spans="7:8" x14ac:dyDescent="0.25">
      <c r="G960" s="12">
        <f>IF(H960="ano",VLOOKUP('databáze bodů'!D960,kubbATPmodel!$H$9:$HE$61,((HLOOKUP(F960,kubbATPmodel!$I$5:$HE$61,56,0))+1),0),0)</f>
        <v>0</v>
      </c>
      <c r="H960" s="15" t="str">
        <f t="shared" si="14"/>
        <v>nevyplněno</v>
      </c>
    </row>
    <row r="961" spans="7:8" x14ac:dyDescent="0.25">
      <c r="G961" s="12">
        <f>IF(H961="ano",VLOOKUP('databáze bodů'!D961,kubbATPmodel!$H$9:$HE$61,((HLOOKUP(F961,kubbATPmodel!$I$5:$HE$61,56,0))+1),0),0)</f>
        <v>0</v>
      </c>
      <c r="H961" s="15" t="str">
        <f t="shared" si="14"/>
        <v>nevyplněno</v>
      </c>
    </row>
    <row r="962" spans="7:8" x14ac:dyDescent="0.25">
      <c r="G962" s="12">
        <f>IF(H962="ano",VLOOKUP('databáze bodů'!D962,kubbATPmodel!$H$9:$HE$61,((HLOOKUP(F962,kubbATPmodel!$I$5:$HE$61,56,0))+1),0),0)</f>
        <v>0</v>
      </c>
      <c r="H962" s="15" t="str">
        <f t="shared" si="14"/>
        <v>nevyplněno</v>
      </c>
    </row>
    <row r="963" spans="7:8" x14ac:dyDescent="0.25">
      <c r="G963" s="12">
        <f>IF(H963="ano",VLOOKUP('databáze bodů'!D963,kubbATPmodel!$H$9:$HE$61,((HLOOKUP(F963,kubbATPmodel!$I$5:$HE$61,56,0))+1),0),0)</f>
        <v>0</v>
      </c>
      <c r="H963" s="15" t="str">
        <f t="shared" ref="H963:H1026" si="15">IF(E963=0,"nevyplněno",IF(($K$5-E963)&lt;$K$3,"ano","ne"))</f>
        <v>nevyplněno</v>
      </c>
    </row>
    <row r="964" spans="7:8" x14ac:dyDescent="0.25">
      <c r="G964" s="12">
        <f>IF(H964="ano",VLOOKUP('databáze bodů'!D964,kubbATPmodel!$H$9:$HE$61,((HLOOKUP(F964,kubbATPmodel!$I$5:$HE$61,56,0))+1),0),0)</f>
        <v>0</v>
      </c>
      <c r="H964" s="15" t="str">
        <f t="shared" si="15"/>
        <v>nevyplněno</v>
      </c>
    </row>
    <row r="965" spans="7:8" x14ac:dyDescent="0.25">
      <c r="G965" s="12">
        <f>IF(H965="ano",VLOOKUP('databáze bodů'!D965,kubbATPmodel!$H$9:$HE$61,((HLOOKUP(F965,kubbATPmodel!$I$5:$HE$61,56,0))+1),0),0)</f>
        <v>0</v>
      </c>
      <c r="H965" s="15" t="str">
        <f t="shared" si="15"/>
        <v>nevyplněno</v>
      </c>
    </row>
    <row r="966" spans="7:8" x14ac:dyDescent="0.25">
      <c r="G966" s="12">
        <f>IF(H966="ano",VLOOKUP('databáze bodů'!D966,kubbATPmodel!$H$9:$HE$61,((HLOOKUP(F966,kubbATPmodel!$I$5:$HE$61,56,0))+1),0),0)</f>
        <v>0</v>
      </c>
      <c r="H966" s="15" t="str">
        <f t="shared" si="15"/>
        <v>nevyplněno</v>
      </c>
    </row>
    <row r="967" spans="7:8" x14ac:dyDescent="0.25">
      <c r="G967" s="12">
        <f>IF(H967="ano",VLOOKUP('databáze bodů'!D967,kubbATPmodel!$H$9:$HE$61,((HLOOKUP(F967,kubbATPmodel!$I$5:$HE$61,56,0))+1),0),0)</f>
        <v>0</v>
      </c>
      <c r="H967" s="15" t="str">
        <f t="shared" si="15"/>
        <v>nevyplněno</v>
      </c>
    </row>
    <row r="968" spans="7:8" x14ac:dyDescent="0.25">
      <c r="G968" s="12">
        <f>IF(H968="ano",VLOOKUP('databáze bodů'!D968,kubbATPmodel!$H$9:$HE$61,((HLOOKUP(F968,kubbATPmodel!$I$5:$HE$61,56,0))+1),0),0)</f>
        <v>0</v>
      </c>
      <c r="H968" s="15" t="str">
        <f t="shared" si="15"/>
        <v>nevyplněno</v>
      </c>
    </row>
    <row r="969" spans="7:8" x14ac:dyDescent="0.25">
      <c r="G969" s="12">
        <f>IF(H969="ano",VLOOKUP('databáze bodů'!D969,kubbATPmodel!$H$9:$HE$61,((HLOOKUP(F969,kubbATPmodel!$I$5:$HE$61,56,0))+1),0),0)</f>
        <v>0</v>
      </c>
      <c r="H969" s="15" t="str">
        <f t="shared" si="15"/>
        <v>nevyplněno</v>
      </c>
    </row>
    <row r="970" spans="7:8" x14ac:dyDescent="0.25">
      <c r="G970" s="12">
        <f>IF(H970="ano",VLOOKUP('databáze bodů'!D970,kubbATPmodel!$H$9:$HE$61,((HLOOKUP(F970,kubbATPmodel!$I$5:$HE$61,56,0))+1),0),0)</f>
        <v>0</v>
      </c>
      <c r="H970" s="15" t="str">
        <f t="shared" si="15"/>
        <v>nevyplněno</v>
      </c>
    </row>
    <row r="971" spans="7:8" x14ac:dyDescent="0.25">
      <c r="G971" s="12">
        <f>IF(H971="ano",VLOOKUP('databáze bodů'!D971,kubbATPmodel!$H$9:$HE$61,((HLOOKUP(F971,kubbATPmodel!$I$5:$HE$61,56,0))+1),0),0)</f>
        <v>0</v>
      </c>
      <c r="H971" s="15" t="str">
        <f t="shared" si="15"/>
        <v>nevyplněno</v>
      </c>
    </row>
    <row r="972" spans="7:8" x14ac:dyDescent="0.25">
      <c r="G972" s="12">
        <f>IF(H972="ano",VLOOKUP('databáze bodů'!D972,kubbATPmodel!$H$9:$HE$61,((HLOOKUP(F972,kubbATPmodel!$I$5:$HE$61,56,0))+1),0),0)</f>
        <v>0</v>
      </c>
      <c r="H972" s="15" t="str">
        <f t="shared" si="15"/>
        <v>nevyplněno</v>
      </c>
    </row>
    <row r="973" spans="7:8" x14ac:dyDescent="0.25">
      <c r="G973" s="12">
        <f>IF(H973="ano",VLOOKUP('databáze bodů'!D973,kubbATPmodel!$H$9:$HE$61,((HLOOKUP(F973,kubbATPmodel!$I$5:$HE$61,56,0))+1),0),0)</f>
        <v>0</v>
      </c>
      <c r="H973" s="15" t="str">
        <f t="shared" si="15"/>
        <v>nevyplněno</v>
      </c>
    </row>
    <row r="974" spans="7:8" x14ac:dyDescent="0.25">
      <c r="G974" s="12">
        <f>IF(H974="ano",VLOOKUP('databáze bodů'!D974,kubbATPmodel!$H$9:$HE$61,((HLOOKUP(F974,kubbATPmodel!$I$5:$HE$61,56,0))+1),0),0)</f>
        <v>0</v>
      </c>
      <c r="H974" s="15" t="str">
        <f t="shared" si="15"/>
        <v>nevyplněno</v>
      </c>
    </row>
    <row r="975" spans="7:8" x14ac:dyDescent="0.25">
      <c r="G975" s="12">
        <f>IF(H975="ano",VLOOKUP('databáze bodů'!D975,kubbATPmodel!$H$9:$HE$61,((HLOOKUP(F975,kubbATPmodel!$I$5:$HE$61,56,0))+1),0),0)</f>
        <v>0</v>
      </c>
      <c r="H975" s="15" t="str">
        <f t="shared" si="15"/>
        <v>nevyplněno</v>
      </c>
    </row>
    <row r="976" spans="7:8" x14ac:dyDescent="0.25">
      <c r="G976" s="12">
        <f>IF(H976="ano",VLOOKUP('databáze bodů'!D976,kubbATPmodel!$H$9:$HE$61,((HLOOKUP(F976,kubbATPmodel!$I$5:$HE$61,56,0))+1),0),0)</f>
        <v>0</v>
      </c>
      <c r="H976" s="15" t="str">
        <f t="shared" si="15"/>
        <v>nevyplněno</v>
      </c>
    </row>
    <row r="977" spans="7:8" x14ac:dyDescent="0.25">
      <c r="G977" s="12">
        <f>IF(H977="ano",VLOOKUP('databáze bodů'!D977,kubbATPmodel!$H$9:$HE$61,((HLOOKUP(F977,kubbATPmodel!$I$5:$HE$61,56,0))+1),0),0)</f>
        <v>0</v>
      </c>
      <c r="H977" s="15" t="str">
        <f t="shared" si="15"/>
        <v>nevyplněno</v>
      </c>
    </row>
    <row r="978" spans="7:8" x14ac:dyDescent="0.25">
      <c r="G978" s="12">
        <f>IF(H978="ano",VLOOKUP('databáze bodů'!D978,kubbATPmodel!$H$9:$HE$61,((HLOOKUP(F978,kubbATPmodel!$I$5:$HE$61,56,0))+1),0),0)</f>
        <v>0</v>
      </c>
      <c r="H978" s="15" t="str">
        <f t="shared" si="15"/>
        <v>nevyplněno</v>
      </c>
    </row>
    <row r="979" spans="7:8" x14ac:dyDescent="0.25">
      <c r="G979" s="12">
        <f>IF(H979="ano",VLOOKUP('databáze bodů'!D979,kubbATPmodel!$H$9:$HE$61,((HLOOKUP(F979,kubbATPmodel!$I$5:$HE$61,56,0))+1),0),0)</f>
        <v>0</v>
      </c>
      <c r="H979" s="15" t="str">
        <f t="shared" si="15"/>
        <v>nevyplněno</v>
      </c>
    </row>
    <row r="980" spans="7:8" x14ac:dyDescent="0.25">
      <c r="G980" s="12">
        <f>IF(H980="ano",VLOOKUP('databáze bodů'!D980,kubbATPmodel!$H$9:$HE$61,((HLOOKUP(F980,kubbATPmodel!$I$5:$HE$61,56,0))+1),0),0)</f>
        <v>0</v>
      </c>
      <c r="H980" s="15" t="str">
        <f t="shared" si="15"/>
        <v>nevyplněno</v>
      </c>
    </row>
    <row r="981" spans="7:8" x14ac:dyDescent="0.25">
      <c r="G981" s="12">
        <f>IF(H981="ano",VLOOKUP('databáze bodů'!D981,kubbATPmodel!$H$9:$HE$61,((HLOOKUP(F981,kubbATPmodel!$I$5:$HE$61,56,0))+1),0),0)</f>
        <v>0</v>
      </c>
      <c r="H981" s="15" t="str">
        <f t="shared" si="15"/>
        <v>nevyplněno</v>
      </c>
    </row>
    <row r="982" spans="7:8" x14ac:dyDescent="0.25">
      <c r="G982" s="12">
        <f>IF(H982="ano",VLOOKUP('databáze bodů'!D982,kubbATPmodel!$H$9:$HE$61,((HLOOKUP(F982,kubbATPmodel!$I$5:$HE$61,56,0))+1),0),0)</f>
        <v>0</v>
      </c>
      <c r="H982" s="15" t="str">
        <f t="shared" si="15"/>
        <v>nevyplněno</v>
      </c>
    </row>
    <row r="983" spans="7:8" x14ac:dyDescent="0.25">
      <c r="G983" s="12">
        <f>IF(H983="ano",VLOOKUP('databáze bodů'!D983,kubbATPmodel!$H$9:$HE$61,((HLOOKUP(F983,kubbATPmodel!$I$5:$HE$61,56,0))+1),0),0)</f>
        <v>0</v>
      </c>
      <c r="H983" s="15" t="str">
        <f t="shared" si="15"/>
        <v>nevyplněno</v>
      </c>
    </row>
    <row r="984" spans="7:8" x14ac:dyDescent="0.25">
      <c r="G984" s="12">
        <f>IF(H984="ano",VLOOKUP('databáze bodů'!D984,kubbATPmodel!$H$9:$HE$61,((HLOOKUP(F984,kubbATPmodel!$I$5:$HE$61,56,0))+1),0),0)</f>
        <v>0</v>
      </c>
      <c r="H984" s="15" t="str">
        <f t="shared" si="15"/>
        <v>nevyplněno</v>
      </c>
    </row>
    <row r="985" spans="7:8" x14ac:dyDescent="0.25">
      <c r="G985" s="12">
        <f>IF(H985="ano",VLOOKUP('databáze bodů'!D985,kubbATPmodel!$H$9:$HE$61,((HLOOKUP(F985,kubbATPmodel!$I$5:$HE$61,56,0))+1),0),0)</f>
        <v>0</v>
      </c>
      <c r="H985" s="15" t="str">
        <f t="shared" si="15"/>
        <v>nevyplněno</v>
      </c>
    </row>
    <row r="986" spans="7:8" x14ac:dyDescent="0.25">
      <c r="G986" s="12">
        <f>IF(H986="ano",VLOOKUP('databáze bodů'!D986,kubbATPmodel!$H$9:$HE$61,((HLOOKUP(F986,kubbATPmodel!$I$5:$HE$61,56,0))+1),0),0)</f>
        <v>0</v>
      </c>
      <c r="H986" s="15" t="str">
        <f t="shared" si="15"/>
        <v>nevyplněno</v>
      </c>
    </row>
    <row r="987" spans="7:8" x14ac:dyDescent="0.25">
      <c r="G987" s="12">
        <f>IF(H987="ano",VLOOKUP('databáze bodů'!D987,kubbATPmodel!$H$9:$HE$61,((HLOOKUP(F987,kubbATPmodel!$I$5:$HE$61,56,0))+1),0),0)</f>
        <v>0</v>
      </c>
      <c r="H987" s="15" t="str">
        <f t="shared" si="15"/>
        <v>nevyplněno</v>
      </c>
    </row>
    <row r="988" spans="7:8" x14ac:dyDescent="0.25">
      <c r="G988" s="12">
        <f>IF(H988="ano",VLOOKUP('databáze bodů'!D988,kubbATPmodel!$H$9:$HE$61,((HLOOKUP(F988,kubbATPmodel!$I$5:$HE$61,56,0))+1),0),0)</f>
        <v>0</v>
      </c>
      <c r="H988" s="15" t="str">
        <f t="shared" si="15"/>
        <v>nevyplněno</v>
      </c>
    </row>
    <row r="989" spans="7:8" x14ac:dyDescent="0.25">
      <c r="G989" s="12">
        <f>IF(H989="ano",VLOOKUP('databáze bodů'!D989,kubbATPmodel!$H$9:$HE$61,((HLOOKUP(F989,kubbATPmodel!$I$5:$HE$61,56,0))+1),0),0)</f>
        <v>0</v>
      </c>
      <c r="H989" s="15" t="str">
        <f t="shared" si="15"/>
        <v>nevyplněno</v>
      </c>
    </row>
    <row r="990" spans="7:8" x14ac:dyDescent="0.25">
      <c r="G990" s="12">
        <f>IF(H990="ano",VLOOKUP('databáze bodů'!D990,kubbATPmodel!$H$9:$HE$61,((HLOOKUP(F990,kubbATPmodel!$I$5:$HE$61,56,0))+1),0),0)</f>
        <v>0</v>
      </c>
      <c r="H990" s="15" t="str">
        <f t="shared" si="15"/>
        <v>nevyplněno</v>
      </c>
    </row>
    <row r="991" spans="7:8" x14ac:dyDescent="0.25">
      <c r="G991" s="12">
        <f>IF(H991="ano",VLOOKUP('databáze bodů'!D991,kubbATPmodel!$H$9:$HE$61,((HLOOKUP(F991,kubbATPmodel!$I$5:$HE$61,56,0))+1),0),0)</f>
        <v>0</v>
      </c>
      <c r="H991" s="15" t="str">
        <f t="shared" si="15"/>
        <v>nevyplněno</v>
      </c>
    </row>
    <row r="992" spans="7:8" x14ac:dyDescent="0.25">
      <c r="G992" s="12">
        <f>IF(H992="ano",VLOOKUP('databáze bodů'!D992,kubbATPmodel!$H$9:$HE$61,((HLOOKUP(F992,kubbATPmodel!$I$5:$HE$61,56,0))+1),0),0)</f>
        <v>0</v>
      </c>
      <c r="H992" s="15" t="str">
        <f t="shared" si="15"/>
        <v>nevyplněno</v>
      </c>
    </row>
    <row r="993" spans="7:8" x14ac:dyDescent="0.25">
      <c r="G993" s="12">
        <f>IF(H993="ano",VLOOKUP('databáze bodů'!D993,kubbATPmodel!$H$9:$HE$61,((HLOOKUP(F993,kubbATPmodel!$I$5:$HE$61,56,0))+1),0),0)</f>
        <v>0</v>
      </c>
      <c r="H993" s="15" t="str">
        <f t="shared" si="15"/>
        <v>nevyplněno</v>
      </c>
    </row>
    <row r="994" spans="7:8" x14ac:dyDescent="0.25">
      <c r="G994" s="12">
        <f>IF(H994="ano",VLOOKUP('databáze bodů'!D994,kubbATPmodel!$H$9:$HE$61,((HLOOKUP(F994,kubbATPmodel!$I$5:$HE$61,56,0))+1),0),0)</f>
        <v>0</v>
      </c>
      <c r="H994" s="15" t="str">
        <f t="shared" si="15"/>
        <v>nevyplněno</v>
      </c>
    </row>
    <row r="995" spans="7:8" x14ac:dyDescent="0.25">
      <c r="G995" s="12">
        <f>IF(H995="ano",VLOOKUP('databáze bodů'!D995,kubbATPmodel!$H$9:$HE$61,((HLOOKUP(F995,kubbATPmodel!$I$5:$HE$61,56,0))+1),0),0)</f>
        <v>0</v>
      </c>
      <c r="H995" s="15" t="str">
        <f t="shared" si="15"/>
        <v>nevyplněno</v>
      </c>
    </row>
    <row r="996" spans="7:8" x14ac:dyDescent="0.25">
      <c r="G996" s="12">
        <f>IF(H996="ano",VLOOKUP('databáze bodů'!D996,kubbATPmodel!$H$9:$HE$61,((HLOOKUP(F996,kubbATPmodel!$I$5:$HE$61,56,0))+1),0),0)</f>
        <v>0</v>
      </c>
      <c r="H996" s="15" t="str">
        <f t="shared" si="15"/>
        <v>nevyplněno</v>
      </c>
    </row>
    <row r="997" spans="7:8" x14ac:dyDescent="0.25">
      <c r="G997" s="12">
        <f>IF(H997="ano",VLOOKUP('databáze bodů'!D997,kubbATPmodel!$H$9:$HE$61,((HLOOKUP(F997,kubbATPmodel!$I$5:$HE$61,56,0))+1),0),0)</f>
        <v>0</v>
      </c>
      <c r="H997" s="15" t="str">
        <f t="shared" si="15"/>
        <v>nevyplněno</v>
      </c>
    </row>
    <row r="998" spans="7:8" x14ac:dyDescent="0.25">
      <c r="G998" s="12">
        <f>IF(H998="ano",VLOOKUP('databáze bodů'!D998,kubbATPmodel!$H$9:$HE$61,((HLOOKUP(F998,kubbATPmodel!$I$5:$HE$61,56,0))+1),0),0)</f>
        <v>0</v>
      </c>
      <c r="H998" s="15" t="str">
        <f t="shared" si="15"/>
        <v>nevyplněno</v>
      </c>
    </row>
    <row r="999" spans="7:8" x14ac:dyDescent="0.25">
      <c r="G999" s="12">
        <f>IF(H999="ano",VLOOKUP('databáze bodů'!D999,kubbATPmodel!$H$9:$HE$61,((HLOOKUP(F999,kubbATPmodel!$I$5:$HE$61,56,0))+1),0),0)</f>
        <v>0</v>
      </c>
      <c r="H999" s="15" t="str">
        <f t="shared" si="15"/>
        <v>nevyplněno</v>
      </c>
    </row>
    <row r="1000" spans="7:8" x14ac:dyDescent="0.25">
      <c r="G1000" s="12">
        <f>IF(H1000="ano",VLOOKUP('databáze bodů'!D1000,kubbATPmodel!$H$9:$HE$61,((HLOOKUP(F1000,kubbATPmodel!$I$5:$HE$61,56,0))+1),0),0)</f>
        <v>0</v>
      </c>
      <c r="H1000" s="15" t="str">
        <f t="shared" si="15"/>
        <v>nevyplněno</v>
      </c>
    </row>
    <row r="1001" spans="7:8" x14ac:dyDescent="0.25">
      <c r="G1001" s="12">
        <f>IF(H1001="ano",VLOOKUP('databáze bodů'!D1001,kubbATPmodel!$H$9:$HE$61,((HLOOKUP(F1001,kubbATPmodel!$I$5:$HE$61,56,0))+1),0),0)</f>
        <v>0</v>
      </c>
      <c r="H1001" s="15" t="str">
        <f t="shared" si="15"/>
        <v>nevyplněno</v>
      </c>
    </row>
    <row r="1002" spans="7:8" x14ac:dyDescent="0.25">
      <c r="G1002" s="12">
        <f>IF(H1002="ano",VLOOKUP('databáze bodů'!D1002,kubbATPmodel!$H$9:$HE$61,((HLOOKUP(F1002,kubbATPmodel!$I$5:$HE$61,56,0))+1),0),0)</f>
        <v>0</v>
      </c>
      <c r="H1002" s="15" t="str">
        <f t="shared" si="15"/>
        <v>nevyplněno</v>
      </c>
    </row>
    <row r="1003" spans="7:8" x14ac:dyDescent="0.25">
      <c r="G1003" s="12">
        <f>IF(H1003="ano",VLOOKUP('databáze bodů'!D1003,kubbATPmodel!$H$9:$HE$61,((HLOOKUP(F1003,kubbATPmodel!$I$5:$HE$61,56,0))+1),0),0)</f>
        <v>0</v>
      </c>
      <c r="H1003" s="15" t="str">
        <f t="shared" si="15"/>
        <v>nevyplněno</v>
      </c>
    </row>
    <row r="1004" spans="7:8" x14ac:dyDescent="0.25">
      <c r="G1004" s="12">
        <f>IF(H1004="ano",VLOOKUP('databáze bodů'!D1004,kubbATPmodel!$H$9:$HE$61,((HLOOKUP(F1004,kubbATPmodel!$I$5:$HE$61,56,0))+1),0),0)</f>
        <v>0</v>
      </c>
      <c r="H1004" s="15" t="str">
        <f t="shared" si="15"/>
        <v>nevyplněno</v>
      </c>
    </row>
    <row r="1005" spans="7:8" x14ac:dyDescent="0.25">
      <c r="G1005" s="12">
        <f>IF(H1005="ano",VLOOKUP('databáze bodů'!D1005,kubbATPmodel!$H$9:$HE$61,((HLOOKUP(F1005,kubbATPmodel!$I$5:$HE$61,56,0))+1),0),0)</f>
        <v>0</v>
      </c>
      <c r="H1005" s="15" t="str">
        <f t="shared" si="15"/>
        <v>nevyplněno</v>
      </c>
    </row>
    <row r="1006" spans="7:8" x14ac:dyDescent="0.25">
      <c r="G1006" s="12">
        <f>IF(H1006="ano",VLOOKUP('databáze bodů'!D1006,kubbATPmodel!$H$9:$HE$61,((HLOOKUP(F1006,kubbATPmodel!$I$5:$HE$61,56,0))+1),0),0)</f>
        <v>0</v>
      </c>
      <c r="H1006" s="15" t="str">
        <f t="shared" si="15"/>
        <v>nevyplněno</v>
      </c>
    </row>
    <row r="1007" spans="7:8" x14ac:dyDescent="0.25">
      <c r="G1007" s="12">
        <f>IF(H1007="ano",VLOOKUP('databáze bodů'!D1007,kubbATPmodel!$H$9:$HE$61,((HLOOKUP(F1007,kubbATPmodel!$I$5:$HE$61,56,0))+1),0),0)</f>
        <v>0</v>
      </c>
      <c r="H1007" s="15" t="str">
        <f t="shared" si="15"/>
        <v>nevyplněno</v>
      </c>
    </row>
    <row r="1008" spans="7:8" x14ac:dyDescent="0.25">
      <c r="G1008" s="12">
        <f>IF(H1008="ano",VLOOKUP('databáze bodů'!D1008,kubbATPmodel!$H$9:$HE$61,((HLOOKUP(F1008,kubbATPmodel!$I$5:$HE$61,56,0))+1),0),0)</f>
        <v>0</v>
      </c>
      <c r="H1008" s="15" t="str">
        <f t="shared" si="15"/>
        <v>nevyplněno</v>
      </c>
    </row>
    <row r="1009" spans="7:8" x14ac:dyDescent="0.25">
      <c r="G1009" s="12">
        <f>IF(H1009="ano",VLOOKUP('databáze bodů'!D1009,kubbATPmodel!$H$9:$HE$61,((HLOOKUP(F1009,kubbATPmodel!$I$5:$HE$61,56,0))+1),0),0)</f>
        <v>0</v>
      </c>
      <c r="H1009" s="15" t="str">
        <f t="shared" si="15"/>
        <v>nevyplněno</v>
      </c>
    </row>
    <row r="1010" spans="7:8" x14ac:dyDescent="0.25">
      <c r="G1010" s="12">
        <f>IF(H1010="ano",VLOOKUP('databáze bodů'!D1010,kubbATPmodel!$H$9:$HE$61,((HLOOKUP(F1010,kubbATPmodel!$I$5:$HE$61,56,0))+1),0),0)</f>
        <v>0</v>
      </c>
      <c r="H1010" s="15" t="str">
        <f t="shared" si="15"/>
        <v>nevyplněno</v>
      </c>
    </row>
    <row r="1011" spans="7:8" x14ac:dyDescent="0.25">
      <c r="G1011" s="12">
        <f>IF(H1011="ano",VLOOKUP('databáze bodů'!D1011,kubbATPmodel!$H$9:$HE$61,((HLOOKUP(F1011,kubbATPmodel!$I$5:$HE$61,56,0))+1),0),0)</f>
        <v>0</v>
      </c>
      <c r="H1011" s="15" t="str">
        <f t="shared" si="15"/>
        <v>nevyplněno</v>
      </c>
    </row>
    <row r="1012" spans="7:8" x14ac:dyDescent="0.25">
      <c r="G1012" s="12">
        <f>IF(H1012="ano",VLOOKUP('databáze bodů'!D1012,kubbATPmodel!$H$9:$HE$61,((HLOOKUP(F1012,kubbATPmodel!$I$5:$HE$61,56,0))+1),0),0)</f>
        <v>0</v>
      </c>
      <c r="H1012" s="15" t="str">
        <f t="shared" si="15"/>
        <v>nevyplněno</v>
      </c>
    </row>
    <row r="1013" spans="7:8" x14ac:dyDescent="0.25">
      <c r="G1013" s="12">
        <f>IF(H1013="ano",VLOOKUP('databáze bodů'!D1013,kubbATPmodel!$H$9:$HE$61,((HLOOKUP(F1013,kubbATPmodel!$I$5:$HE$61,56,0))+1),0),0)</f>
        <v>0</v>
      </c>
      <c r="H1013" s="15" t="str">
        <f t="shared" si="15"/>
        <v>nevyplněno</v>
      </c>
    </row>
    <row r="1014" spans="7:8" x14ac:dyDescent="0.25">
      <c r="G1014" s="12">
        <f>IF(H1014="ano",VLOOKUP('databáze bodů'!D1014,kubbATPmodel!$H$9:$HE$61,((HLOOKUP(F1014,kubbATPmodel!$I$5:$HE$61,56,0))+1),0),0)</f>
        <v>0</v>
      </c>
      <c r="H1014" s="15" t="str">
        <f t="shared" si="15"/>
        <v>nevyplněno</v>
      </c>
    </row>
    <row r="1015" spans="7:8" x14ac:dyDescent="0.25">
      <c r="G1015" s="12">
        <f>IF(H1015="ano",VLOOKUP('databáze bodů'!D1015,kubbATPmodel!$H$9:$HE$61,((HLOOKUP(F1015,kubbATPmodel!$I$5:$HE$61,56,0))+1),0),0)</f>
        <v>0</v>
      </c>
      <c r="H1015" s="15" t="str">
        <f t="shared" si="15"/>
        <v>nevyplněno</v>
      </c>
    </row>
    <row r="1016" spans="7:8" x14ac:dyDescent="0.25">
      <c r="G1016" s="12">
        <f>IF(H1016="ano",VLOOKUP('databáze bodů'!D1016,kubbATPmodel!$H$9:$HE$61,((HLOOKUP(F1016,kubbATPmodel!$I$5:$HE$61,56,0))+1),0),0)</f>
        <v>0</v>
      </c>
      <c r="H1016" s="15" t="str">
        <f t="shared" si="15"/>
        <v>nevyplněno</v>
      </c>
    </row>
    <row r="1017" spans="7:8" x14ac:dyDescent="0.25">
      <c r="G1017" s="12">
        <f>IF(H1017="ano",VLOOKUP('databáze bodů'!D1017,kubbATPmodel!$H$9:$HE$61,((HLOOKUP(F1017,kubbATPmodel!$I$5:$HE$61,56,0))+1),0),0)</f>
        <v>0</v>
      </c>
      <c r="H1017" s="15" t="str">
        <f t="shared" si="15"/>
        <v>nevyplněno</v>
      </c>
    </row>
    <row r="1018" spans="7:8" x14ac:dyDescent="0.25">
      <c r="G1018" s="12">
        <f>IF(H1018="ano",VLOOKUP('databáze bodů'!D1018,kubbATPmodel!$H$9:$HE$61,((HLOOKUP(F1018,kubbATPmodel!$I$5:$HE$61,56,0))+1),0),0)</f>
        <v>0</v>
      </c>
      <c r="H1018" s="15" t="str">
        <f t="shared" si="15"/>
        <v>nevyplněno</v>
      </c>
    </row>
    <row r="1019" spans="7:8" x14ac:dyDescent="0.25">
      <c r="G1019" s="12">
        <f>IF(H1019="ano",VLOOKUP('databáze bodů'!D1019,kubbATPmodel!$H$9:$HE$61,((HLOOKUP(F1019,kubbATPmodel!$I$5:$HE$61,56,0))+1),0),0)</f>
        <v>0</v>
      </c>
      <c r="H1019" s="15" t="str">
        <f t="shared" si="15"/>
        <v>nevyplněno</v>
      </c>
    </row>
    <row r="1020" spans="7:8" x14ac:dyDescent="0.25">
      <c r="G1020" s="12">
        <f>IF(H1020="ano",VLOOKUP('databáze bodů'!D1020,kubbATPmodel!$H$9:$HE$61,((HLOOKUP(F1020,kubbATPmodel!$I$5:$HE$61,56,0))+1),0),0)</f>
        <v>0</v>
      </c>
      <c r="H1020" s="15" t="str">
        <f t="shared" si="15"/>
        <v>nevyplněno</v>
      </c>
    </row>
    <row r="1021" spans="7:8" x14ac:dyDescent="0.25">
      <c r="G1021" s="12">
        <f>IF(H1021="ano",VLOOKUP('databáze bodů'!D1021,kubbATPmodel!$H$9:$HE$61,((HLOOKUP(F1021,kubbATPmodel!$I$5:$HE$61,56,0))+1),0),0)</f>
        <v>0</v>
      </c>
      <c r="H1021" s="15" t="str">
        <f t="shared" si="15"/>
        <v>nevyplněno</v>
      </c>
    </row>
    <row r="1022" spans="7:8" x14ac:dyDescent="0.25">
      <c r="G1022" s="12">
        <f>IF(H1022="ano",VLOOKUP('databáze bodů'!D1022,kubbATPmodel!$H$9:$HE$61,((HLOOKUP(F1022,kubbATPmodel!$I$5:$HE$61,56,0))+1),0),0)</f>
        <v>0</v>
      </c>
      <c r="H1022" s="15" t="str">
        <f t="shared" si="15"/>
        <v>nevyplněno</v>
      </c>
    </row>
    <row r="1023" spans="7:8" x14ac:dyDescent="0.25">
      <c r="G1023" s="12">
        <f>IF(H1023="ano",VLOOKUP('databáze bodů'!D1023,kubbATPmodel!$H$9:$HE$61,((HLOOKUP(F1023,kubbATPmodel!$I$5:$HE$61,56,0))+1),0),0)</f>
        <v>0</v>
      </c>
      <c r="H1023" s="15" t="str">
        <f t="shared" si="15"/>
        <v>nevyplněno</v>
      </c>
    </row>
    <row r="1024" spans="7:8" x14ac:dyDescent="0.25">
      <c r="G1024" s="12">
        <f>IF(H1024="ano",VLOOKUP('databáze bodů'!D1024,kubbATPmodel!$H$9:$HE$61,((HLOOKUP(F1024,kubbATPmodel!$I$5:$HE$61,56,0))+1),0),0)</f>
        <v>0</v>
      </c>
      <c r="H1024" s="15" t="str">
        <f t="shared" si="15"/>
        <v>nevyplněno</v>
      </c>
    </row>
    <row r="1025" spans="7:8" x14ac:dyDescent="0.25">
      <c r="G1025" s="12">
        <f>IF(H1025="ano",VLOOKUP('databáze bodů'!D1025,kubbATPmodel!$H$9:$HE$61,((HLOOKUP(F1025,kubbATPmodel!$I$5:$HE$61,56,0))+1),0),0)</f>
        <v>0</v>
      </c>
      <c r="H1025" s="15" t="str">
        <f t="shared" si="15"/>
        <v>nevyplněno</v>
      </c>
    </row>
    <row r="1026" spans="7:8" x14ac:dyDescent="0.25">
      <c r="G1026" s="12">
        <f>IF(H1026="ano",VLOOKUP('databáze bodů'!D1026,kubbATPmodel!$H$9:$HE$61,((HLOOKUP(F1026,kubbATPmodel!$I$5:$HE$61,56,0))+1),0),0)</f>
        <v>0</v>
      </c>
      <c r="H1026" s="15" t="str">
        <f t="shared" si="15"/>
        <v>nevyplněno</v>
      </c>
    </row>
    <row r="1027" spans="7:8" x14ac:dyDescent="0.25">
      <c r="G1027" s="12">
        <f>IF(H1027="ano",VLOOKUP('databáze bodů'!D1027,kubbATPmodel!$H$9:$HE$61,((HLOOKUP(F1027,kubbATPmodel!$I$5:$HE$61,56,0))+1),0),0)</f>
        <v>0</v>
      </c>
      <c r="H1027" s="15" t="str">
        <f t="shared" ref="H1027:H1090" si="16">IF(E1027=0,"nevyplněno",IF(($K$5-E1027)&lt;$K$3,"ano","ne"))</f>
        <v>nevyplněno</v>
      </c>
    </row>
    <row r="1028" spans="7:8" x14ac:dyDescent="0.25">
      <c r="G1028" s="12">
        <f>IF(H1028="ano",VLOOKUP('databáze bodů'!D1028,kubbATPmodel!$H$9:$HE$61,((HLOOKUP(F1028,kubbATPmodel!$I$5:$HE$61,56,0))+1),0),0)</f>
        <v>0</v>
      </c>
      <c r="H1028" s="15" t="str">
        <f t="shared" si="16"/>
        <v>nevyplněno</v>
      </c>
    </row>
    <row r="1029" spans="7:8" x14ac:dyDescent="0.25">
      <c r="G1029" s="12">
        <f>IF(H1029="ano",VLOOKUP('databáze bodů'!D1029,kubbATPmodel!$H$9:$HE$61,((HLOOKUP(F1029,kubbATPmodel!$I$5:$HE$61,56,0))+1),0),0)</f>
        <v>0</v>
      </c>
      <c r="H1029" s="15" t="str">
        <f t="shared" si="16"/>
        <v>nevyplněno</v>
      </c>
    </row>
    <row r="1030" spans="7:8" x14ac:dyDescent="0.25">
      <c r="G1030" s="12">
        <f>IF(H1030="ano",VLOOKUP('databáze bodů'!D1030,kubbATPmodel!$H$9:$HE$61,((HLOOKUP(F1030,kubbATPmodel!$I$5:$HE$61,56,0))+1),0),0)</f>
        <v>0</v>
      </c>
      <c r="H1030" s="15" t="str">
        <f t="shared" si="16"/>
        <v>nevyplněno</v>
      </c>
    </row>
    <row r="1031" spans="7:8" x14ac:dyDescent="0.25">
      <c r="G1031" s="12">
        <f>IF(H1031="ano",VLOOKUP('databáze bodů'!D1031,kubbATPmodel!$H$9:$HE$61,((HLOOKUP(F1031,kubbATPmodel!$I$5:$HE$61,56,0))+1),0),0)</f>
        <v>0</v>
      </c>
      <c r="H1031" s="15" t="str">
        <f t="shared" si="16"/>
        <v>nevyplněno</v>
      </c>
    </row>
    <row r="1032" spans="7:8" x14ac:dyDescent="0.25">
      <c r="G1032" s="12">
        <f>IF(H1032="ano",VLOOKUP('databáze bodů'!D1032,kubbATPmodel!$H$9:$HE$61,((HLOOKUP(F1032,kubbATPmodel!$I$5:$HE$61,56,0))+1),0),0)</f>
        <v>0</v>
      </c>
      <c r="H1032" s="15" t="str">
        <f t="shared" si="16"/>
        <v>nevyplněno</v>
      </c>
    </row>
    <row r="1033" spans="7:8" x14ac:dyDescent="0.25">
      <c r="G1033" s="12">
        <f>IF(H1033="ano",VLOOKUP('databáze bodů'!D1033,kubbATPmodel!$H$9:$HE$61,((HLOOKUP(F1033,kubbATPmodel!$I$5:$HE$61,56,0))+1),0),0)</f>
        <v>0</v>
      </c>
      <c r="H1033" s="15" t="str">
        <f t="shared" si="16"/>
        <v>nevyplněno</v>
      </c>
    </row>
    <row r="1034" spans="7:8" x14ac:dyDescent="0.25">
      <c r="G1034" s="12">
        <f>IF(H1034="ano",VLOOKUP('databáze bodů'!D1034,kubbATPmodel!$H$9:$HE$61,((HLOOKUP(F1034,kubbATPmodel!$I$5:$HE$61,56,0))+1),0),0)</f>
        <v>0</v>
      </c>
      <c r="H1034" s="15" t="str">
        <f t="shared" si="16"/>
        <v>nevyplněno</v>
      </c>
    </row>
    <row r="1035" spans="7:8" x14ac:dyDescent="0.25">
      <c r="G1035" s="12">
        <f>IF(H1035="ano",VLOOKUP('databáze bodů'!D1035,kubbATPmodel!$H$9:$HE$61,((HLOOKUP(F1035,kubbATPmodel!$I$5:$HE$61,56,0))+1),0),0)</f>
        <v>0</v>
      </c>
      <c r="H1035" s="15" t="str">
        <f t="shared" si="16"/>
        <v>nevyplněno</v>
      </c>
    </row>
    <row r="1036" spans="7:8" x14ac:dyDescent="0.25">
      <c r="G1036" s="12">
        <f>IF(H1036="ano",VLOOKUP('databáze bodů'!D1036,kubbATPmodel!$H$9:$HE$61,((HLOOKUP(F1036,kubbATPmodel!$I$5:$HE$61,56,0))+1),0),0)</f>
        <v>0</v>
      </c>
      <c r="H1036" s="15" t="str">
        <f t="shared" si="16"/>
        <v>nevyplněno</v>
      </c>
    </row>
    <row r="1037" spans="7:8" x14ac:dyDescent="0.25">
      <c r="G1037" s="12">
        <f>IF(H1037="ano",VLOOKUP('databáze bodů'!D1037,kubbATPmodel!$H$9:$HE$61,((HLOOKUP(F1037,kubbATPmodel!$I$5:$HE$61,56,0))+1),0),0)</f>
        <v>0</v>
      </c>
      <c r="H1037" s="15" t="str">
        <f t="shared" si="16"/>
        <v>nevyplněno</v>
      </c>
    </row>
    <row r="1038" spans="7:8" x14ac:dyDescent="0.25">
      <c r="G1038" s="12">
        <f>IF(H1038="ano",VLOOKUP('databáze bodů'!D1038,kubbATPmodel!$H$9:$HE$61,((HLOOKUP(F1038,kubbATPmodel!$I$5:$HE$61,56,0))+1),0),0)</f>
        <v>0</v>
      </c>
      <c r="H1038" s="15" t="str">
        <f t="shared" si="16"/>
        <v>nevyplněno</v>
      </c>
    </row>
    <row r="1039" spans="7:8" x14ac:dyDescent="0.25">
      <c r="G1039" s="12">
        <f>IF(H1039="ano",VLOOKUP('databáze bodů'!D1039,kubbATPmodel!$H$9:$HE$61,((HLOOKUP(F1039,kubbATPmodel!$I$5:$HE$61,56,0))+1),0),0)</f>
        <v>0</v>
      </c>
      <c r="H1039" s="15" t="str">
        <f t="shared" si="16"/>
        <v>nevyplněno</v>
      </c>
    </row>
    <row r="1040" spans="7:8" x14ac:dyDescent="0.25">
      <c r="G1040" s="12">
        <f>IF(H1040="ano",VLOOKUP('databáze bodů'!D1040,kubbATPmodel!$H$9:$HE$61,((HLOOKUP(F1040,kubbATPmodel!$I$5:$HE$61,56,0))+1),0),0)</f>
        <v>0</v>
      </c>
      <c r="H1040" s="15" t="str">
        <f t="shared" si="16"/>
        <v>nevyplněno</v>
      </c>
    </row>
    <row r="1041" spans="7:8" x14ac:dyDescent="0.25">
      <c r="G1041" s="12">
        <f>IF(H1041="ano",VLOOKUP('databáze bodů'!D1041,kubbATPmodel!$H$9:$HE$61,((HLOOKUP(F1041,kubbATPmodel!$I$5:$HE$61,56,0))+1),0),0)</f>
        <v>0</v>
      </c>
      <c r="H1041" s="15" t="str">
        <f t="shared" si="16"/>
        <v>nevyplněno</v>
      </c>
    </row>
    <row r="1042" spans="7:8" x14ac:dyDescent="0.25">
      <c r="G1042" s="12">
        <f>IF(H1042="ano",VLOOKUP('databáze bodů'!D1042,kubbATPmodel!$H$9:$HE$61,((HLOOKUP(F1042,kubbATPmodel!$I$5:$HE$61,56,0))+1),0),0)</f>
        <v>0</v>
      </c>
      <c r="H1042" s="15" t="str">
        <f t="shared" si="16"/>
        <v>nevyplněno</v>
      </c>
    </row>
    <row r="1043" spans="7:8" x14ac:dyDescent="0.25">
      <c r="G1043" s="12">
        <f>IF(H1043="ano",VLOOKUP('databáze bodů'!D1043,kubbATPmodel!$H$9:$HE$61,((HLOOKUP(F1043,kubbATPmodel!$I$5:$HE$61,56,0))+1),0),0)</f>
        <v>0</v>
      </c>
      <c r="H1043" s="15" t="str">
        <f t="shared" si="16"/>
        <v>nevyplněno</v>
      </c>
    </row>
    <row r="1044" spans="7:8" x14ac:dyDescent="0.25">
      <c r="G1044" s="12">
        <f>IF(H1044="ano",VLOOKUP('databáze bodů'!D1044,kubbATPmodel!$H$9:$HE$61,((HLOOKUP(F1044,kubbATPmodel!$I$5:$HE$61,56,0))+1),0),0)</f>
        <v>0</v>
      </c>
      <c r="H1044" s="15" t="str">
        <f t="shared" si="16"/>
        <v>nevyplněno</v>
      </c>
    </row>
    <row r="1045" spans="7:8" x14ac:dyDescent="0.25">
      <c r="G1045" s="12">
        <f>IF(H1045="ano",VLOOKUP('databáze bodů'!D1045,kubbATPmodel!$H$9:$HE$61,((HLOOKUP(F1045,kubbATPmodel!$I$5:$HE$61,56,0))+1),0),0)</f>
        <v>0</v>
      </c>
      <c r="H1045" s="15" t="str">
        <f t="shared" si="16"/>
        <v>nevyplněno</v>
      </c>
    </row>
    <row r="1046" spans="7:8" x14ac:dyDescent="0.25">
      <c r="G1046" s="12">
        <f>IF(H1046="ano",VLOOKUP('databáze bodů'!D1046,kubbATPmodel!$H$9:$HE$61,((HLOOKUP(F1046,kubbATPmodel!$I$5:$HE$61,56,0))+1),0),0)</f>
        <v>0</v>
      </c>
      <c r="H1046" s="15" t="str">
        <f t="shared" si="16"/>
        <v>nevyplněno</v>
      </c>
    </row>
    <row r="1047" spans="7:8" x14ac:dyDescent="0.25">
      <c r="G1047" s="12">
        <f>IF(H1047="ano",VLOOKUP('databáze bodů'!D1047,kubbATPmodel!$H$9:$HE$61,((HLOOKUP(F1047,kubbATPmodel!$I$5:$HE$61,56,0))+1),0),0)</f>
        <v>0</v>
      </c>
      <c r="H1047" s="15" t="str">
        <f t="shared" si="16"/>
        <v>nevyplněno</v>
      </c>
    </row>
    <row r="1048" spans="7:8" x14ac:dyDescent="0.25">
      <c r="G1048" s="12">
        <f>IF(H1048="ano",VLOOKUP('databáze bodů'!D1048,kubbATPmodel!$H$9:$HE$61,((HLOOKUP(F1048,kubbATPmodel!$I$5:$HE$61,56,0))+1),0),0)</f>
        <v>0</v>
      </c>
      <c r="H1048" s="15" t="str">
        <f t="shared" si="16"/>
        <v>nevyplněno</v>
      </c>
    </row>
    <row r="1049" spans="7:8" x14ac:dyDescent="0.25">
      <c r="G1049" s="12">
        <f>IF(H1049="ano",VLOOKUP('databáze bodů'!D1049,kubbATPmodel!$H$9:$HE$61,((HLOOKUP(F1049,kubbATPmodel!$I$5:$HE$61,56,0))+1),0),0)</f>
        <v>0</v>
      </c>
      <c r="H1049" s="15" t="str">
        <f t="shared" si="16"/>
        <v>nevyplněno</v>
      </c>
    </row>
    <row r="1050" spans="7:8" x14ac:dyDescent="0.25">
      <c r="G1050" s="12">
        <f>IF(H1050="ano",VLOOKUP('databáze bodů'!D1050,kubbATPmodel!$H$9:$HE$61,((HLOOKUP(F1050,kubbATPmodel!$I$5:$HE$61,56,0))+1),0),0)</f>
        <v>0</v>
      </c>
      <c r="H1050" s="15" t="str">
        <f t="shared" si="16"/>
        <v>nevyplněno</v>
      </c>
    </row>
    <row r="1051" spans="7:8" x14ac:dyDescent="0.25">
      <c r="G1051" s="12">
        <f>IF(H1051="ano",VLOOKUP('databáze bodů'!D1051,kubbATPmodel!$H$9:$HE$61,((HLOOKUP(F1051,kubbATPmodel!$I$5:$HE$61,56,0))+1),0),0)</f>
        <v>0</v>
      </c>
      <c r="H1051" s="15" t="str">
        <f t="shared" si="16"/>
        <v>nevyplněno</v>
      </c>
    </row>
    <row r="1052" spans="7:8" x14ac:dyDescent="0.25">
      <c r="G1052" s="12">
        <f>IF(H1052="ano",VLOOKUP('databáze bodů'!D1052,kubbATPmodel!$H$9:$HE$61,((HLOOKUP(F1052,kubbATPmodel!$I$5:$HE$61,56,0))+1),0),0)</f>
        <v>0</v>
      </c>
      <c r="H1052" s="15" t="str">
        <f t="shared" si="16"/>
        <v>nevyplněno</v>
      </c>
    </row>
    <row r="1053" spans="7:8" x14ac:dyDescent="0.25">
      <c r="G1053" s="12">
        <f>IF(H1053="ano",VLOOKUP('databáze bodů'!D1053,kubbATPmodel!$H$9:$HE$61,((HLOOKUP(F1053,kubbATPmodel!$I$5:$HE$61,56,0))+1),0),0)</f>
        <v>0</v>
      </c>
      <c r="H1053" s="15" t="str">
        <f t="shared" si="16"/>
        <v>nevyplněno</v>
      </c>
    </row>
    <row r="1054" spans="7:8" x14ac:dyDescent="0.25">
      <c r="G1054" s="12">
        <f>IF(H1054="ano",VLOOKUP('databáze bodů'!D1054,kubbATPmodel!$H$9:$HE$61,((HLOOKUP(F1054,kubbATPmodel!$I$5:$HE$61,56,0))+1),0),0)</f>
        <v>0</v>
      </c>
      <c r="H1054" s="15" t="str">
        <f t="shared" si="16"/>
        <v>nevyplněno</v>
      </c>
    </row>
    <row r="1055" spans="7:8" x14ac:dyDescent="0.25">
      <c r="G1055" s="12">
        <f>IF(H1055="ano",VLOOKUP('databáze bodů'!D1055,kubbATPmodel!$H$9:$HE$61,((HLOOKUP(F1055,kubbATPmodel!$I$5:$HE$61,56,0))+1),0),0)</f>
        <v>0</v>
      </c>
      <c r="H1055" s="15" t="str">
        <f t="shared" si="16"/>
        <v>nevyplněno</v>
      </c>
    </row>
    <row r="1056" spans="7:8" x14ac:dyDescent="0.25">
      <c r="G1056" s="12">
        <f>IF(H1056="ano",VLOOKUP('databáze bodů'!D1056,kubbATPmodel!$H$9:$HE$61,((HLOOKUP(F1056,kubbATPmodel!$I$5:$HE$61,56,0))+1),0),0)</f>
        <v>0</v>
      </c>
      <c r="H1056" s="15" t="str">
        <f t="shared" si="16"/>
        <v>nevyplněno</v>
      </c>
    </row>
    <row r="1057" spans="7:8" x14ac:dyDescent="0.25">
      <c r="G1057" s="12">
        <f>IF(H1057="ano",VLOOKUP('databáze bodů'!D1057,kubbATPmodel!$H$9:$HE$61,((HLOOKUP(F1057,kubbATPmodel!$I$5:$HE$61,56,0))+1),0),0)</f>
        <v>0</v>
      </c>
      <c r="H1057" s="15" t="str">
        <f t="shared" si="16"/>
        <v>nevyplněno</v>
      </c>
    </row>
    <row r="1058" spans="7:8" x14ac:dyDescent="0.25">
      <c r="G1058" s="12">
        <f>IF(H1058="ano",VLOOKUP('databáze bodů'!D1058,kubbATPmodel!$H$9:$HE$61,((HLOOKUP(F1058,kubbATPmodel!$I$5:$HE$61,56,0))+1),0),0)</f>
        <v>0</v>
      </c>
      <c r="H1058" s="15" t="str">
        <f t="shared" si="16"/>
        <v>nevyplněno</v>
      </c>
    </row>
    <row r="1059" spans="7:8" x14ac:dyDescent="0.25">
      <c r="G1059" s="12">
        <f>IF(H1059="ano",VLOOKUP('databáze bodů'!D1059,kubbATPmodel!$H$9:$HE$61,((HLOOKUP(F1059,kubbATPmodel!$I$5:$HE$61,56,0))+1),0),0)</f>
        <v>0</v>
      </c>
      <c r="H1059" s="15" t="str">
        <f t="shared" si="16"/>
        <v>nevyplněno</v>
      </c>
    </row>
    <row r="1060" spans="7:8" x14ac:dyDescent="0.25">
      <c r="G1060" s="12">
        <f>IF(H1060="ano",VLOOKUP('databáze bodů'!D1060,kubbATPmodel!$H$9:$HE$61,((HLOOKUP(F1060,kubbATPmodel!$I$5:$HE$61,56,0))+1),0),0)</f>
        <v>0</v>
      </c>
      <c r="H1060" s="15" t="str">
        <f t="shared" si="16"/>
        <v>nevyplněno</v>
      </c>
    </row>
    <row r="1061" spans="7:8" x14ac:dyDescent="0.25">
      <c r="G1061" s="12">
        <f>IF(H1061="ano",VLOOKUP('databáze bodů'!D1061,kubbATPmodel!$H$9:$HE$61,((HLOOKUP(F1061,kubbATPmodel!$I$5:$HE$61,56,0))+1),0),0)</f>
        <v>0</v>
      </c>
      <c r="H1061" s="15" t="str">
        <f t="shared" si="16"/>
        <v>nevyplněno</v>
      </c>
    </row>
    <row r="1062" spans="7:8" x14ac:dyDescent="0.25">
      <c r="G1062" s="12">
        <f>IF(H1062="ano",VLOOKUP('databáze bodů'!D1062,kubbATPmodel!$H$9:$HE$61,((HLOOKUP(F1062,kubbATPmodel!$I$5:$HE$61,56,0))+1),0),0)</f>
        <v>0</v>
      </c>
      <c r="H1062" s="15" t="str">
        <f t="shared" si="16"/>
        <v>nevyplněno</v>
      </c>
    </row>
    <row r="1063" spans="7:8" x14ac:dyDescent="0.25">
      <c r="G1063" s="12">
        <f>IF(H1063="ano",VLOOKUP('databáze bodů'!D1063,kubbATPmodel!$H$9:$HE$61,((HLOOKUP(F1063,kubbATPmodel!$I$5:$HE$61,56,0))+1),0),0)</f>
        <v>0</v>
      </c>
      <c r="H1063" s="15" t="str">
        <f t="shared" si="16"/>
        <v>nevyplněno</v>
      </c>
    </row>
    <row r="1064" spans="7:8" x14ac:dyDescent="0.25">
      <c r="G1064" s="12">
        <f>IF(H1064="ano",VLOOKUP('databáze bodů'!D1064,kubbATPmodel!$H$9:$HE$61,((HLOOKUP(F1064,kubbATPmodel!$I$5:$HE$61,56,0))+1),0),0)</f>
        <v>0</v>
      </c>
      <c r="H1064" s="15" t="str">
        <f t="shared" si="16"/>
        <v>nevyplněno</v>
      </c>
    </row>
    <row r="1065" spans="7:8" x14ac:dyDescent="0.25">
      <c r="G1065" s="12">
        <f>IF(H1065="ano",VLOOKUP('databáze bodů'!D1065,kubbATPmodel!$H$9:$HE$61,((HLOOKUP(F1065,kubbATPmodel!$I$5:$HE$61,56,0))+1),0),0)</f>
        <v>0</v>
      </c>
      <c r="H1065" s="15" t="str">
        <f t="shared" si="16"/>
        <v>nevyplněno</v>
      </c>
    </row>
    <row r="1066" spans="7:8" x14ac:dyDescent="0.25">
      <c r="G1066" s="12">
        <f>IF(H1066="ano",VLOOKUP('databáze bodů'!D1066,kubbATPmodel!$H$9:$HE$61,((HLOOKUP(F1066,kubbATPmodel!$I$5:$HE$61,56,0))+1),0),0)</f>
        <v>0</v>
      </c>
      <c r="H1066" s="15" t="str">
        <f t="shared" si="16"/>
        <v>nevyplněno</v>
      </c>
    </row>
    <row r="1067" spans="7:8" x14ac:dyDescent="0.25">
      <c r="G1067" s="12">
        <f>IF(H1067="ano",VLOOKUP('databáze bodů'!D1067,kubbATPmodel!$H$9:$HE$61,((HLOOKUP(F1067,kubbATPmodel!$I$5:$HE$61,56,0))+1),0),0)</f>
        <v>0</v>
      </c>
      <c r="H1067" s="15" t="str">
        <f t="shared" si="16"/>
        <v>nevyplněno</v>
      </c>
    </row>
    <row r="1068" spans="7:8" x14ac:dyDescent="0.25">
      <c r="G1068" s="12">
        <f>IF(H1068="ano",VLOOKUP('databáze bodů'!D1068,kubbATPmodel!$H$9:$HE$61,((HLOOKUP(F1068,kubbATPmodel!$I$5:$HE$61,56,0))+1),0),0)</f>
        <v>0</v>
      </c>
      <c r="H1068" s="15" t="str">
        <f t="shared" si="16"/>
        <v>nevyplněno</v>
      </c>
    </row>
    <row r="1069" spans="7:8" x14ac:dyDescent="0.25">
      <c r="G1069" s="12">
        <f>IF(H1069="ano",VLOOKUP('databáze bodů'!D1069,kubbATPmodel!$H$9:$HE$61,((HLOOKUP(F1069,kubbATPmodel!$I$5:$HE$61,56,0))+1),0),0)</f>
        <v>0</v>
      </c>
      <c r="H1069" s="15" t="str">
        <f t="shared" si="16"/>
        <v>nevyplněno</v>
      </c>
    </row>
    <row r="1070" spans="7:8" x14ac:dyDescent="0.25">
      <c r="G1070" s="12">
        <f>IF(H1070="ano",VLOOKUP('databáze bodů'!D1070,kubbATPmodel!$H$9:$HE$61,((HLOOKUP(F1070,kubbATPmodel!$I$5:$HE$61,56,0))+1),0),0)</f>
        <v>0</v>
      </c>
      <c r="H1070" s="15" t="str">
        <f t="shared" si="16"/>
        <v>nevyplněno</v>
      </c>
    </row>
    <row r="1071" spans="7:8" x14ac:dyDescent="0.25">
      <c r="G1071" s="12">
        <f>IF(H1071="ano",VLOOKUP('databáze bodů'!D1071,kubbATPmodel!$H$9:$HE$61,((HLOOKUP(F1071,kubbATPmodel!$I$5:$HE$61,56,0))+1),0),0)</f>
        <v>0</v>
      </c>
      <c r="H1071" s="15" t="str">
        <f t="shared" si="16"/>
        <v>nevyplněno</v>
      </c>
    </row>
    <row r="1072" spans="7:8" x14ac:dyDescent="0.25">
      <c r="G1072" s="12">
        <f>IF(H1072="ano",VLOOKUP('databáze bodů'!D1072,kubbATPmodel!$H$9:$HE$61,((HLOOKUP(F1072,kubbATPmodel!$I$5:$HE$61,56,0))+1),0),0)</f>
        <v>0</v>
      </c>
      <c r="H1072" s="15" t="str">
        <f t="shared" si="16"/>
        <v>nevyplněno</v>
      </c>
    </row>
    <row r="1073" spans="7:8" x14ac:dyDescent="0.25">
      <c r="G1073" s="12">
        <f>IF(H1073="ano",VLOOKUP('databáze bodů'!D1073,kubbATPmodel!$H$9:$HE$61,((HLOOKUP(F1073,kubbATPmodel!$I$5:$HE$61,56,0))+1),0),0)</f>
        <v>0</v>
      </c>
      <c r="H1073" s="15" t="str">
        <f t="shared" si="16"/>
        <v>nevyplněno</v>
      </c>
    </row>
    <row r="1074" spans="7:8" x14ac:dyDescent="0.25">
      <c r="G1074" s="12">
        <f>IF(H1074="ano",VLOOKUP('databáze bodů'!D1074,kubbATPmodel!$H$9:$HE$61,((HLOOKUP(F1074,kubbATPmodel!$I$5:$HE$61,56,0))+1),0),0)</f>
        <v>0</v>
      </c>
      <c r="H1074" s="15" t="str">
        <f t="shared" si="16"/>
        <v>nevyplněno</v>
      </c>
    </row>
    <row r="1075" spans="7:8" x14ac:dyDescent="0.25">
      <c r="G1075" s="12">
        <f>IF(H1075="ano",VLOOKUP('databáze bodů'!D1075,kubbATPmodel!$H$9:$HE$61,((HLOOKUP(F1075,kubbATPmodel!$I$5:$HE$61,56,0))+1),0),0)</f>
        <v>0</v>
      </c>
      <c r="H1075" s="15" t="str">
        <f t="shared" si="16"/>
        <v>nevyplněno</v>
      </c>
    </row>
    <row r="1076" spans="7:8" x14ac:dyDescent="0.25">
      <c r="G1076" s="12">
        <f>IF(H1076="ano",VLOOKUP('databáze bodů'!D1076,kubbATPmodel!$H$9:$HE$61,((HLOOKUP(F1076,kubbATPmodel!$I$5:$HE$61,56,0))+1),0),0)</f>
        <v>0</v>
      </c>
      <c r="H1076" s="15" t="str">
        <f t="shared" si="16"/>
        <v>nevyplněno</v>
      </c>
    </row>
    <row r="1077" spans="7:8" x14ac:dyDescent="0.25">
      <c r="G1077" s="12">
        <f>IF(H1077="ano",VLOOKUP('databáze bodů'!D1077,kubbATPmodel!$H$9:$HE$61,((HLOOKUP(F1077,kubbATPmodel!$I$5:$HE$61,56,0))+1),0),0)</f>
        <v>0</v>
      </c>
      <c r="H1077" s="15" t="str">
        <f t="shared" si="16"/>
        <v>nevyplněno</v>
      </c>
    </row>
    <row r="1078" spans="7:8" x14ac:dyDescent="0.25">
      <c r="G1078" s="12">
        <f>IF(H1078="ano",VLOOKUP('databáze bodů'!D1078,kubbATPmodel!$H$9:$HE$61,((HLOOKUP(F1078,kubbATPmodel!$I$5:$HE$61,56,0))+1),0),0)</f>
        <v>0</v>
      </c>
      <c r="H1078" s="15" t="str">
        <f t="shared" si="16"/>
        <v>nevyplněno</v>
      </c>
    </row>
    <row r="1079" spans="7:8" x14ac:dyDescent="0.25">
      <c r="G1079" s="12">
        <f>IF(H1079="ano",VLOOKUP('databáze bodů'!D1079,kubbATPmodel!$H$9:$HE$61,((HLOOKUP(F1079,kubbATPmodel!$I$5:$HE$61,56,0))+1),0),0)</f>
        <v>0</v>
      </c>
      <c r="H1079" s="15" t="str">
        <f t="shared" si="16"/>
        <v>nevyplněno</v>
      </c>
    </row>
    <row r="1080" spans="7:8" x14ac:dyDescent="0.25">
      <c r="G1080" s="12">
        <f>IF(H1080="ano",VLOOKUP('databáze bodů'!D1080,kubbATPmodel!$H$9:$HE$61,((HLOOKUP(F1080,kubbATPmodel!$I$5:$HE$61,56,0))+1),0),0)</f>
        <v>0</v>
      </c>
      <c r="H1080" s="15" t="str">
        <f t="shared" si="16"/>
        <v>nevyplněno</v>
      </c>
    </row>
    <row r="1081" spans="7:8" x14ac:dyDescent="0.25">
      <c r="G1081" s="12">
        <f>IF(H1081="ano",VLOOKUP('databáze bodů'!D1081,kubbATPmodel!$H$9:$HE$61,((HLOOKUP(F1081,kubbATPmodel!$I$5:$HE$61,56,0))+1),0),0)</f>
        <v>0</v>
      </c>
      <c r="H1081" s="15" t="str">
        <f t="shared" si="16"/>
        <v>nevyplněno</v>
      </c>
    </row>
    <row r="1082" spans="7:8" x14ac:dyDescent="0.25">
      <c r="G1082" s="12">
        <f>IF(H1082="ano",VLOOKUP('databáze bodů'!D1082,kubbATPmodel!$H$9:$HE$61,((HLOOKUP(F1082,kubbATPmodel!$I$5:$HE$61,56,0))+1),0),0)</f>
        <v>0</v>
      </c>
      <c r="H1082" s="15" t="str">
        <f t="shared" si="16"/>
        <v>nevyplněno</v>
      </c>
    </row>
    <row r="1083" spans="7:8" x14ac:dyDescent="0.25">
      <c r="G1083" s="12">
        <f>IF(H1083="ano",VLOOKUP('databáze bodů'!D1083,kubbATPmodel!$H$9:$HE$61,((HLOOKUP(F1083,kubbATPmodel!$I$5:$HE$61,56,0))+1),0),0)</f>
        <v>0</v>
      </c>
      <c r="H1083" s="15" t="str">
        <f t="shared" si="16"/>
        <v>nevyplněno</v>
      </c>
    </row>
    <row r="1084" spans="7:8" x14ac:dyDescent="0.25">
      <c r="G1084" s="12">
        <f>IF(H1084="ano",VLOOKUP('databáze bodů'!D1084,kubbATPmodel!$H$9:$HE$61,((HLOOKUP(F1084,kubbATPmodel!$I$5:$HE$61,56,0))+1),0),0)</f>
        <v>0</v>
      </c>
      <c r="H1084" s="15" t="str">
        <f t="shared" si="16"/>
        <v>nevyplněno</v>
      </c>
    </row>
    <row r="1085" spans="7:8" x14ac:dyDescent="0.25">
      <c r="G1085" s="12">
        <f>IF(H1085="ano",VLOOKUP('databáze bodů'!D1085,kubbATPmodel!$H$9:$HE$61,((HLOOKUP(F1085,kubbATPmodel!$I$5:$HE$61,56,0))+1),0),0)</f>
        <v>0</v>
      </c>
      <c r="H1085" s="15" t="str">
        <f t="shared" si="16"/>
        <v>nevyplněno</v>
      </c>
    </row>
    <row r="1086" spans="7:8" x14ac:dyDescent="0.25">
      <c r="G1086" s="12">
        <f>IF(H1086="ano",VLOOKUP('databáze bodů'!D1086,kubbATPmodel!$H$9:$HE$61,((HLOOKUP(F1086,kubbATPmodel!$I$5:$HE$61,56,0))+1),0),0)</f>
        <v>0</v>
      </c>
      <c r="H1086" s="15" t="str">
        <f t="shared" si="16"/>
        <v>nevyplněno</v>
      </c>
    </row>
    <row r="1087" spans="7:8" x14ac:dyDescent="0.25">
      <c r="G1087" s="12">
        <f>IF(H1087="ano",VLOOKUP('databáze bodů'!D1087,kubbATPmodel!$H$9:$HE$61,((HLOOKUP(F1087,kubbATPmodel!$I$5:$HE$61,56,0))+1),0),0)</f>
        <v>0</v>
      </c>
      <c r="H1087" s="15" t="str">
        <f t="shared" si="16"/>
        <v>nevyplněno</v>
      </c>
    </row>
    <row r="1088" spans="7:8" x14ac:dyDescent="0.25">
      <c r="G1088" s="12">
        <f>IF(H1088="ano",VLOOKUP('databáze bodů'!D1088,kubbATPmodel!$H$9:$HE$61,((HLOOKUP(F1088,kubbATPmodel!$I$5:$HE$61,56,0))+1),0),0)</f>
        <v>0</v>
      </c>
      <c r="H1088" s="15" t="str">
        <f t="shared" si="16"/>
        <v>nevyplněno</v>
      </c>
    </row>
    <row r="1089" spans="7:8" x14ac:dyDescent="0.25">
      <c r="G1089" s="12">
        <f>IF(H1089="ano",VLOOKUP('databáze bodů'!D1089,kubbATPmodel!$H$9:$HE$61,((HLOOKUP(F1089,kubbATPmodel!$I$5:$HE$61,56,0))+1),0),0)</f>
        <v>0</v>
      </c>
      <c r="H1089" s="15" t="str">
        <f t="shared" si="16"/>
        <v>nevyplněno</v>
      </c>
    </row>
    <row r="1090" spans="7:8" x14ac:dyDescent="0.25">
      <c r="G1090" s="12">
        <f>IF(H1090="ano",VLOOKUP('databáze bodů'!D1090,kubbATPmodel!$H$9:$HE$61,((HLOOKUP(F1090,kubbATPmodel!$I$5:$HE$61,56,0))+1),0),0)</f>
        <v>0</v>
      </c>
      <c r="H1090" s="15" t="str">
        <f t="shared" si="16"/>
        <v>nevyplněno</v>
      </c>
    </row>
    <row r="1091" spans="7:8" x14ac:dyDescent="0.25">
      <c r="G1091" s="12">
        <f>IF(H1091="ano",VLOOKUP('databáze bodů'!D1091,kubbATPmodel!$H$9:$HE$61,((HLOOKUP(F1091,kubbATPmodel!$I$5:$HE$61,56,0))+1),0),0)</f>
        <v>0</v>
      </c>
      <c r="H1091" s="15" t="str">
        <f t="shared" ref="H1091:H1154" si="17">IF(E1091=0,"nevyplněno",IF(($K$5-E1091)&lt;$K$3,"ano","ne"))</f>
        <v>nevyplněno</v>
      </c>
    </row>
    <row r="1092" spans="7:8" x14ac:dyDescent="0.25">
      <c r="G1092" s="12">
        <f>IF(H1092="ano",VLOOKUP('databáze bodů'!D1092,kubbATPmodel!$H$9:$HE$61,((HLOOKUP(F1092,kubbATPmodel!$I$5:$HE$61,56,0))+1),0),0)</f>
        <v>0</v>
      </c>
      <c r="H1092" s="15" t="str">
        <f t="shared" si="17"/>
        <v>nevyplněno</v>
      </c>
    </row>
    <row r="1093" spans="7:8" x14ac:dyDescent="0.25">
      <c r="G1093" s="12">
        <f>IF(H1093="ano",VLOOKUP('databáze bodů'!D1093,kubbATPmodel!$H$9:$HE$61,((HLOOKUP(F1093,kubbATPmodel!$I$5:$HE$61,56,0))+1),0),0)</f>
        <v>0</v>
      </c>
      <c r="H1093" s="15" t="str">
        <f t="shared" si="17"/>
        <v>nevyplněno</v>
      </c>
    </row>
    <row r="1094" spans="7:8" x14ac:dyDescent="0.25">
      <c r="G1094" s="12">
        <f>IF(H1094="ano",VLOOKUP('databáze bodů'!D1094,kubbATPmodel!$H$9:$HE$61,((HLOOKUP(F1094,kubbATPmodel!$I$5:$HE$61,56,0))+1),0),0)</f>
        <v>0</v>
      </c>
      <c r="H1094" s="15" t="str">
        <f t="shared" si="17"/>
        <v>nevyplněno</v>
      </c>
    </row>
    <row r="1095" spans="7:8" x14ac:dyDescent="0.25">
      <c r="G1095" s="12">
        <f>IF(H1095="ano",VLOOKUP('databáze bodů'!D1095,kubbATPmodel!$H$9:$HE$61,((HLOOKUP(F1095,kubbATPmodel!$I$5:$HE$61,56,0))+1),0),0)</f>
        <v>0</v>
      </c>
      <c r="H1095" s="15" t="str">
        <f t="shared" si="17"/>
        <v>nevyplněno</v>
      </c>
    </row>
    <row r="1096" spans="7:8" x14ac:dyDescent="0.25">
      <c r="G1096" s="12">
        <f>IF(H1096="ano",VLOOKUP('databáze bodů'!D1096,kubbATPmodel!$H$9:$HE$61,((HLOOKUP(F1096,kubbATPmodel!$I$5:$HE$61,56,0))+1),0),0)</f>
        <v>0</v>
      </c>
      <c r="H1096" s="15" t="str">
        <f t="shared" si="17"/>
        <v>nevyplněno</v>
      </c>
    </row>
    <row r="1097" spans="7:8" x14ac:dyDescent="0.25">
      <c r="G1097" s="12">
        <f>IF(H1097="ano",VLOOKUP('databáze bodů'!D1097,kubbATPmodel!$H$9:$HE$61,((HLOOKUP(F1097,kubbATPmodel!$I$5:$HE$61,56,0))+1),0),0)</f>
        <v>0</v>
      </c>
      <c r="H1097" s="15" t="str">
        <f t="shared" si="17"/>
        <v>nevyplněno</v>
      </c>
    </row>
    <row r="1098" spans="7:8" x14ac:dyDescent="0.25">
      <c r="G1098" s="12">
        <f>IF(H1098="ano",VLOOKUP('databáze bodů'!D1098,kubbATPmodel!$H$9:$HE$61,((HLOOKUP(F1098,kubbATPmodel!$I$5:$HE$61,56,0))+1),0),0)</f>
        <v>0</v>
      </c>
      <c r="H1098" s="15" t="str">
        <f t="shared" si="17"/>
        <v>nevyplněno</v>
      </c>
    </row>
    <row r="1099" spans="7:8" x14ac:dyDescent="0.25">
      <c r="G1099" s="12">
        <f>IF(H1099="ano",VLOOKUP('databáze bodů'!D1099,kubbATPmodel!$H$9:$HE$61,((HLOOKUP(F1099,kubbATPmodel!$I$5:$HE$61,56,0))+1),0),0)</f>
        <v>0</v>
      </c>
      <c r="H1099" s="15" t="str">
        <f t="shared" si="17"/>
        <v>nevyplněno</v>
      </c>
    </row>
    <row r="1100" spans="7:8" x14ac:dyDescent="0.25">
      <c r="G1100" s="12">
        <f>IF(H1100="ano",VLOOKUP('databáze bodů'!D1100,kubbATPmodel!$H$9:$HE$61,((HLOOKUP(F1100,kubbATPmodel!$I$5:$HE$61,56,0))+1),0),0)</f>
        <v>0</v>
      </c>
      <c r="H1100" s="15" t="str">
        <f t="shared" si="17"/>
        <v>nevyplněno</v>
      </c>
    </row>
    <row r="1101" spans="7:8" x14ac:dyDescent="0.25">
      <c r="G1101" s="12">
        <f>IF(H1101="ano",VLOOKUP('databáze bodů'!D1101,kubbATPmodel!$H$9:$HE$61,((HLOOKUP(F1101,kubbATPmodel!$I$5:$HE$61,56,0))+1),0),0)</f>
        <v>0</v>
      </c>
      <c r="H1101" s="15" t="str">
        <f t="shared" si="17"/>
        <v>nevyplněno</v>
      </c>
    </row>
    <row r="1102" spans="7:8" x14ac:dyDescent="0.25">
      <c r="G1102" s="12">
        <f>IF(H1102="ano",VLOOKUP('databáze bodů'!D1102,kubbATPmodel!$H$9:$HE$61,((HLOOKUP(F1102,kubbATPmodel!$I$5:$HE$61,56,0))+1),0),0)</f>
        <v>0</v>
      </c>
      <c r="H1102" s="15" t="str">
        <f t="shared" si="17"/>
        <v>nevyplněno</v>
      </c>
    </row>
    <row r="1103" spans="7:8" x14ac:dyDescent="0.25">
      <c r="G1103" s="12">
        <f>IF(H1103="ano",VLOOKUP('databáze bodů'!D1103,kubbATPmodel!$H$9:$HE$61,((HLOOKUP(F1103,kubbATPmodel!$I$5:$HE$61,56,0))+1),0),0)</f>
        <v>0</v>
      </c>
      <c r="H1103" s="15" t="str">
        <f t="shared" si="17"/>
        <v>nevyplněno</v>
      </c>
    </row>
    <row r="1104" spans="7:8" x14ac:dyDescent="0.25">
      <c r="G1104" s="12">
        <f>IF(H1104="ano",VLOOKUP('databáze bodů'!D1104,kubbATPmodel!$H$9:$HE$61,((HLOOKUP(F1104,kubbATPmodel!$I$5:$HE$61,56,0))+1),0),0)</f>
        <v>0</v>
      </c>
      <c r="H1104" s="15" t="str">
        <f t="shared" si="17"/>
        <v>nevyplněno</v>
      </c>
    </row>
    <row r="1105" spans="7:8" x14ac:dyDescent="0.25">
      <c r="G1105" s="12">
        <f>IF(H1105="ano",VLOOKUP('databáze bodů'!D1105,kubbATPmodel!$H$9:$HE$61,((HLOOKUP(F1105,kubbATPmodel!$I$5:$HE$61,56,0))+1),0),0)</f>
        <v>0</v>
      </c>
      <c r="H1105" s="15" t="str">
        <f t="shared" si="17"/>
        <v>nevyplněno</v>
      </c>
    </row>
    <row r="1106" spans="7:8" x14ac:dyDescent="0.25">
      <c r="G1106" s="12">
        <f>IF(H1106="ano",VLOOKUP('databáze bodů'!D1106,kubbATPmodel!$H$9:$HE$61,((HLOOKUP(F1106,kubbATPmodel!$I$5:$HE$61,56,0))+1),0),0)</f>
        <v>0</v>
      </c>
      <c r="H1106" s="15" t="str">
        <f t="shared" si="17"/>
        <v>nevyplněno</v>
      </c>
    </row>
    <row r="1107" spans="7:8" x14ac:dyDescent="0.25">
      <c r="G1107" s="12">
        <f>IF(H1107="ano",VLOOKUP('databáze bodů'!D1107,kubbATPmodel!$H$9:$HE$61,((HLOOKUP(F1107,kubbATPmodel!$I$5:$HE$61,56,0))+1),0),0)</f>
        <v>0</v>
      </c>
      <c r="H1107" s="15" t="str">
        <f t="shared" si="17"/>
        <v>nevyplněno</v>
      </c>
    </row>
    <row r="1108" spans="7:8" x14ac:dyDescent="0.25">
      <c r="G1108" s="12">
        <f>IF(H1108="ano",VLOOKUP('databáze bodů'!D1108,kubbATPmodel!$H$9:$HE$61,((HLOOKUP(F1108,kubbATPmodel!$I$5:$HE$61,56,0))+1),0),0)</f>
        <v>0</v>
      </c>
      <c r="H1108" s="15" t="str">
        <f t="shared" si="17"/>
        <v>nevyplněno</v>
      </c>
    </row>
    <row r="1109" spans="7:8" x14ac:dyDescent="0.25">
      <c r="G1109" s="12">
        <f>IF(H1109="ano",VLOOKUP('databáze bodů'!D1109,kubbATPmodel!$H$9:$HE$61,((HLOOKUP(F1109,kubbATPmodel!$I$5:$HE$61,56,0))+1),0),0)</f>
        <v>0</v>
      </c>
      <c r="H1109" s="15" t="str">
        <f t="shared" si="17"/>
        <v>nevyplněno</v>
      </c>
    </row>
    <row r="1110" spans="7:8" x14ac:dyDescent="0.25">
      <c r="G1110" s="12">
        <f>IF(H1110="ano",VLOOKUP('databáze bodů'!D1110,kubbATPmodel!$H$9:$HE$61,((HLOOKUP(F1110,kubbATPmodel!$I$5:$HE$61,56,0))+1),0),0)</f>
        <v>0</v>
      </c>
      <c r="H1110" s="15" t="str">
        <f t="shared" si="17"/>
        <v>nevyplněno</v>
      </c>
    </row>
    <row r="1111" spans="7:8" x14ac:dyDescent="0.25">
      <c r="G1111" s="12">
        <f>IF(H1111="ano",VLOOKUP('databáze bodů'!D1111,kubbATPmodel!$H$9:$HE$61,((HLOOKUP(F1111,kubbATPmodel!$I$5:$HE$61,56,0))+1),0),0)</f>
        <v>0</v>
      </c>
      <c r="H1111" s="15" t="str">
        <f t="shared" si="17"/>
        <v>nevyplněno</v>
      </c>
    </row>
    <row r="1112" spans="7:8" x14ac:dyDescent="0.25">
      <c r="G1112" s="12">
        <f>IF(H1112="ano",VLOOKUP('databáze bodů'!D1112,kubbATPmodel!$H$9:$HE$61,((HLOOKUP(F1112,kubbATPmodel!$I$5:$HE$61,56,0))+1),0),0)</f>
        <v>0</v>
      </c>
      <c r="H1112" s="15" t="str">
        <f t="shared" si="17"/>
        <v>nevyplněno</v>
      </c>
    </row>
    <row r="1113" spans="7:8" x14ac:dyDescent="0.25">
      <c r="G1113" s="12">
        <f>IF(H1113="ano",VLOOKUP('databáze bodů'!D1113,kubbATPmodel!$H$9:$HE$61,((HLOOKUP(F1113,kubbATPmodel!$I$5:$HE$61,56,0))+1),0),0)</f>
        <v>0</v>
      </c>
      <c r="H1113" s="15" t="str">
        <f t="shared" si="17"/>
        <v>nevyplněno</v>
      </c>
    </row>
    <row r="1114" spans="7:8" x14ac:dyDescent="0.25">
      <c r="G1114" s="12">
        <f>IF(H1114="ano",VLOOKUP('databáze bodů'!D1114,kubbATPmodel!$H$9:$HE$61,((HLOOKUP(F1114,kubbATPmodel!$I$5:$HE$61,56,0))+1),0),0)</f>
        <v>0</v>
      </c>
      <c r="H1114" s="15" t="str">
        <f t="shared" si="17"/>
        <v>nevyplněno</v>
      </c>
    </row>
    <row r="1115" spans="7:8" x14ac:dyDescent="0.25">
      <c r="G1115" s="12">
        <f>IF(H1115="ano",VLOOKUP('databáze bodů'!D1115,kubbATPmodel!$H$9:$HE$61,((HLOOKUP(F1115,kubbATPmodel!$I$5:$HE$61,56,0))+1),0),0)</f>
        <v>0</v>
      </c>
      <c r="H1115" s="15" t="str">
        <f t="shared" si="17"/>
        <v>nevyplněno</v>
      </c>
    </row>
    <row r="1116" spans="7:8" x14ac:dyDescent="0.25">
      <c r="G1116" s="12">
        <f>IF(H1116="ano",VLOOKUP('databáze bodů'!D1116,kubbATPmodel!$H$9:$HE$61,((HLOOKUP(F1116,kubbATPmodel!$I$5:$HE$61,56,0))+1),0),0)</f>
        <v>0</v>
      </c>
      <c r="H1116" s="15" t="str">
        <f t="shared" si="17"/>
        <v>nevyplněno</v>
      </c>
    </row>
    <row r="1117" spans="7:8" x14ac:dyDescent="0.25">
      <c r="G1117" s="12">
        <f>IF(H1117="ano",VLOOKUP('databáze bodů'!D1117,kubbATPmodel!$H$9:$HE$61,((HLOOKUP(F1117,kubbATPmodel!$I$5:$HE$61,56,0))+1),0),0)</f>
        <v>0</v>
      </c>
      <c r="H1117" s="15" t="str">
        <f t="shared" si="17"/>
        <v>nevyplněno</v>
      </c>
    </row>
    <row r="1118" spans="7:8" x14ac:dyDescent="0.25">
      <c r="G1118" s="12">
        <f>IF(H1118="ano",VLOOKUP('databáze bodů'!D1118,kubbATPmodel!$H$9:$HE$61,((HLOOKUP(F1118,kubbATPmodel!$I$5:$HE$61,56,0))+1),0),0)</f>
        <v>0</v>
      </c>
      <c r="H1118" s="15" t="str">
        <f t="shared" si="17"/>
        <v>nevyplněno</v>
      </c>
    </row>
    <row r="1119" spans="7:8" x14ac:dyDescent="0.25">
      <c r="G1119" s="12">
        <f>IF(H1119="ano",VLOOKUP('databáze bodů'!D1119,kubbATPmodel!$H$9:$HE$61,((HLOOKUP(F1119,kubbATPmodel!$I$5:$HE$61,56,0))+1),0),0)</f>
        <v>0</v>
      </c>
      <c r="H1119" s="15" t="str">
        <f t="shared" si="17"/>
        <v>nevyplněno</v>
      </c>
    </row>
    <row r="1120" spans="7:8" x14ac:dyDescent="0.25">
      <c r="G1120" s="12">
        <f>IF(H1120="ano",VLOOKUP('databáze bodů'!D1120,kubbATPmodel!$H$9:$HE$61,((HLOOKUP(F1120,kubbATPmodel!$I$5:$HE$61,56,0))+1),0),0)</f>
        <v>0</v>
      </c>
      <c r="H1120" s="15" t="str">
        <f t="shared" si="17"/>
        <v>nevyplněno</v>
      </c>
    </row>
    <row r="1121" spans="7:8" x14ac:dyDescent="0.25">
      <c r="G1121" s="12">
        <f>IF(H1121="ano",VLOOKUP('databáze bodů'!D1121,kubbATPmodel!$H$9:$HE$61,((HLOOKUP(F1121,kubbATPmodel!$I$5:$HE$61,56,0))+1),0),0)</f>
        <v>0</v>
      </c>
      <c r="H1121" s="15" t="str">
        <f t="shared" si="17"/>
        <v>nevyplněno</v>
      </c>
    </row>
    <row r="1122" spans="7:8" x14ac:dyDescent="0.25">
      <c r="G1122" s="12">
        <f>IF(H1122="ano",VLOOKUP('databáze bodů'!D1122,kubbATPmodel!$H$9:$HE$61,((HLOOKUP(F1122,kubbATPmodel!$I$5:$HE$61,56,0))+1),0),0)</f>
        <v>0</v>
      </c>
      <c r="H1122" s="15" t="str">
        <f t="shared" si="17"/>
        <v>nevyplněno</v>
      </c>
    </row>
    <row r="1123" spans="7:8" x14ac:dyDescent="0.25">
      <c r="G1123" s="12">
        <f>IF(H1123="ano",VLOOKUP('databáze bodů'!D1123,kubbATPmodel!$H$9:$HE$61,((HLOOKUP(F1123,kubbATPmodel!$I$5:$HE$61,56,0))+1),0),0)</f>
        <v>0</v>
      </c>
      <c r="H1123" s="15" t="str">
        <f t="shared" si="17"/>
        <v>nevyplněno</v>
      </c>
    </row>
    <row r="1124" spans="7:8" x14ac:dyDescent="0.25">
      <c r="G1124" s="12">
        <f>IF(H1124="ano",VLOOKUP('databáze bodů'!D1124,kubbATPmodel!$H$9:$HE$61,((HLOOKUP(F1124,kubbATPmodel!$I$5:$HE$61,56,0))+1),0),0)</f>
        <v>0</v>
      </c>
      <c r="H1124" s="15" t="str">
        <f t="shared" si="17"/>
        <v>nevyplněno</v>
      </c>
    </row>
    <row r="1125" spans="7:8" x14ac:dyDescent="0.25">
      <c r="G1125" s="12">
        <f>IF(H1125="ano",VLOOKUP('databáze bodů'!D1125,kubbATPmodel!$H$9:$HE$61,((HLOOKUP(F1125,kubbATPmodel!$I$5:$HE$61,56,0))+1),0),0)</f>
        <v>0</v>
      </c>
      <c r="H1125" s="15" t="str">
        <f t="shared" si="17"/>
        <v>nevyplněno</v>
      </c>
    </row>
    <row r="1126" spans="7:8" x14ac:dyDescent="0.25">
      <c r="G1126" s="12">
        <f>IF(H1126="ano",VLOOKUP('databáze bodů'!D1126,kubbATPmodel!$H$9:$HE$61,((HLOOKUP(F1126,kubbATPmodel!$I$5:$HE$61,56,0))+1),0),0)</f>
        <v>0</v>
      </c>
      <c r="H1126" s="15" t="str">
        <f t="shared" si="17"/>
        <v>nevyplněno</v>
      </c>
    </row>
    <row r="1127" spans="7:8" x14ac:dyDescent="0.25">
      <c r="G1127" s="12">
        <f>IF(H1127="ano",VLOOKUP('databáze bodů'!D1127,kubbATPmodel!$H$9:$HE$61,((HLOOKUP(F1127,kubbATPmodel!$I$5:$HE$61,56,0))+1),0),0)</f>
        <v>0</v>
      </c>
      <c r="H1127" s="15" t="str">
        <f t="shared" si="17"/>
        <v>nevyplněno</v>
      </c>
    </row>
    <row r="1128" spans="7:8" x14ac:dyDescent="0.25">
      <c r="G1128" s="12">
        <f>IF(H1128="ano",VLOOKUP('databáze bodů'!D1128,kubbATPmodel!$H$9:$HE$61,((HLOOKUP(F1128,kubbATPmodel!$I$5:$HE$61,56,0))+1),0),0)</f>
        <v>0</v>
      </c>
      <c r="H1128" s="15" t="str">
        <f t="shared" si="17"/>
        <v>nevyplněno</v>
      </c>
    </row>
    <row r="1129" spans="7:8" x14ac:dyDescent="0.25">
      <c r="G1129" s="12">
        <f>IF(H1129="ano",VLOOKUP('databáze bodů'!D1129,kubbATPmodel!$H$9:$HE$61,((HLOOKUP(F1129,kubbATPmodel!$I$5:$HE$61,56,0))+1),0),0)</f>
        <v>0</v>
      </c>
      <c r="H1129" s="15" t="str">
        <f t="shared" si="17"/>
        <v>nevyplněno</v>
      </c>
    </row>
    <row r="1130" spans="7:8" x14ac:dyDescent="0.25">
      <c r="G1130" s="12">
        <f>IF(H1130="ano",VLOOKUP('databáze bodů'!D1130,kubbATPmodel!$H$9:$HE$61,((HLOOKUP(F1130,kubbATPmodel!$I$5:$HE$61,56,0))+1),0),0)</f>
        <v>0</v>
      </c>
      <c r="H1130" s="15" t="str">
        <f t="shared" si="17"/>
        <v>nevyplněno</v>
      </c>
    </row>
    <row r="1131" spans="7:8" x14ac:dyDescent="0.25">
      <c r="G1131" s="12">
        <f>IF(H1131="ano",VLOOKUP('databáze bodů'!D1131,kubbATPmodel!$H$9:$HE$61,((HLOOKUP(F1131,kubbATPmodel!$I$5:$HE$61,56,0))+1),0),0)</f>
        <v>0</v>
      </c>
      <c r="H1131" s="15" t="str">
        <f t="shared" si="17"/>
        <v>nevyplněno</v>
      </c>
    </row>
    <row r="1132" spans="7:8" x14ac:dyDescent="0.25">
      <c r="G1132" s="12">
        <f>IF(H1132="ano",VLOOKUP('databáze bodů'!D1132,kubbATPmodel!$H$9:$HE$61,((HLOOKUP(F1132,kubbATPmodel!$I$5:$HE$61,56,0))+1),0),0)</f>
        <v>0</v>
      </c>
      <c r="H1132" s="15" t="str">
        <f t="shared" si="17"/>
        <v>nevyplněno</v>
      </c>
    </row>
    <row r="1133" spans="7:8" x14ac:dyDescent="0.25">
      <c r="G1133" s="12">
        <f>IF(H1133="ano",VLOOKUP('databáze bodů'!D1133,kubbATPmodel!$H$9:$HE$61,((HLOOKUP(F1133,kubbATPmodel!$I$5:$HE$61,56,0))+1),0),0)</f>
        <v>0</v>
      </c>
      <c r="H1133" s="15" t="str">
        <f t="shared" si="17"/>
        <v>nevyplněno</v>
      </c>
    </row>
    <row r="1134" spans="7:8" x14ac:dyDescent="0.25">
      <c r="G1134" s="12">
        <f>IF(H1134="ano",VLOOKUP('databáze bodů'!D1134,kubbATPmodel!$H$9:$HE$61,((HLOOKUP(F1134,kubbATPmodel!$I$5:$HE$61,56,0))+1),0),0)</f>
        <v>0</v>
      </c>
      <c r="H1134" s="15" t="str">
        <f t="shared" si="17"/>
        <v>nevyplněno</v>
      </c>
    </row>
    <row r="1135" spans="7:8" x14ac:dyDescent="0.25">
      <c r="G1135" s="12">
        <f>IF(H1135="ano",VLOOKUP('databáze bodů'!D1135,kubbATPmodel!$H$9:$HE$61,((HLOOKUP(F1135,kubbATPmodel!$I$5:$HE$61,56,0))+1),0),0)</f>
        <v>0</v>
      </c>
      <c r="H1135" s="15" t="str">
        <f t="shared" si="17"/>
        <v>nevyplněno</v>
      </c>
    </row>
    <row r="1136" spans="7:8" x14ac:dyDescent="0.25">
      <c r="G1136" s="12">
        <f>IF(H1136="ano",VLOOKUP('databáze bodů'!D1136,kubbATPmodel!$H$9:$HE$61,((HLOOKUP(F1136,kubbATPmodel!$I$5:$HE$61,56,0))+1),0),0)</f>
        <v>0</v>
      </c>
      <c r="H1136" s="15" t="str">
        <f t="shared" si="17"/>
        <v>nevyplněno</v>
      </c>
    </row>
    <row r="1137" spans="7:8" x14ac:dyDescent="0.25">
      <c r="G1137" s="12">
        <f>IF(H1137="ano",VLOOKUP('databáze bodů'!D1137,kubbATPmodel!$H$9:$HE$61,((HLOOKUP(F1137,kubbATPmodel!$I$5:$HE$61,56,0))+1),0),0)</f>
        <v>0</v>
      </c>
      <c r="H1137" s="15" t="str">
        <f t="shared" si="17"/>
        <v>nevyplněno</v>
      </c>
    </row>
    <row r="1138" spans="7:8" x14ac:dyDescent="0.25">
      <c r="G1138" s="12">
        <f>IF(H1138="ano",VLOOKUP('databáze bodů'!D1138,kubbATPmodel!$H$9:$HE$61,((HLOOKUP(F1138,kubbATPmodel!$I$5:$HE$61,56,0))+1),0),0)</f>
        <v>0</v>
      </c>
      <c r="H1138" s="15" t="str">
        <f t="shared" si="17"/>
        <v>nevyplněno</v>
      </c>
    </row>
    <row r="1139" spans="7:8" x14ac:dyDescent="0.25">
      <c r="G1139" s="12">
        <f>IF(H1139="ano",VLOOKUP('databáze bodů'!D1139,kubbATPmodel!$H$9:$HE$61,((HLOOKUP(F1139,kubbATPmodel!$I$5:$HE$61,56,0))+1),0),0)</f>
        <v>0</v>
      </c>
      <c r="H1139" s="15" t="str">
        <f t="shared" si="17"/>
        <v>nevyplněno</v>
      </c>
    </row>
    <row r="1140" spans="7:8" x14ac:dyDescent="0.25">
      <c r="G1140" s="12">
        <f>IF(H1140="ano",VLOOKUP('databáze bodů'!D1140,kubbATPmodel!$H$9:$HE$61,((HLOOKUP(F1140,kubbATPmodel!$I$5:$HE$61,56,0))+1),0),0)</f>
        <v>0</v>
      </c>
      <c r="H1140" s="15" t="str">
        <f t="shared" si="17"/>
        <v>nevyplněno</v>
      </c>
    </row>
    <row r="1141" spans="7:8" x14ac:dyDescent="0.25">
      <c r="G1141" s="12">
        <f>IF(H1141="ano",VLOOKUP('databáze bodů'!D1141,kubbATPmodel!$H$9:$HE$61,((HLOOKUP(F1141,kubbATPmodel!$I$5:$HE$61,56,0))+1),0),0)</f>
        <v>0</v>
      </c>
      <c r="H1141" s="15" t="str">
        <f t="shared" si="17"/>
        <v>nevyplněno</v>
      </c>
    </row>
    <row r="1142" spans="7:8" x14ac:dyDescent="0.25">
      <c r="G1142" s="12">
        <f>IF(H1142="ano",VLOOKUP('databáze bodů'!D1142,kubbATPmodel!$H$9:$HE$61,((HLOOKUP(F1142,kubbATPmodel!$I$5:$HE$61,56,0))+1),0),0)</f>
        <v>0</v>
      </c>
      <c r="H1142" s="15" t="str">
        <f t="shared" si="17"/>
        <v>nevyplněno</v>
      </c>
    </row>
    <row r="1143" spans="7:8" x14ac:dyDescent="0.25">
      <c r="G1143" s="12">
        <f>IF(H1143="ano",VLOOKUP('databáze bodů'!D1143,kubbATPmodel!$H$9:$HE$61,((HLOOKUP(F1143,kubbATPmodel!$I$5:$HE$61,56,0))+1),0),0)</f>
        <v>0</v>
      </c>
      <c r="H1143" s="15" t="str">
        <f t="shared" si="17"/>
        <v>nevyplněno</v>
      </c>
    </row>
    <row r="1144" spans="7:8" x14ac:dyDescent="0.25">
      <c r="G1144" s="12">
        <f>IF(H1144="ano",VLOOKUP('databáze bodů'!D1144,kubbATPmodel!$H$9:$HE$61,((HLOOKUP(F1144,kubbATPmodel!$I$5:$HE$61,56,0))+1),0),0)</f>
        <v>0</v>
      </c>
      <c r="H1144" s="15" t="str">
        <f t="shared" si="17"/>
        <v>nevyplněno</v>
      </c>
    </row>
    <row r="1145" spans="7:8" x14ac:dyDescent="0.25">
      <c r="G1145" s="12">
        <f>IF(H1145="ano",VLOOKUP('databáze bodů'!D1145,kubbATPmodel!$H$9:$HE$61,((HLOOKUP(F1145,kubbATPmodel!$I$5:$HE$61,56,0))+1),0),0)</f>
        <v>0</v>
      </c>
      <c r="H1145" s="15" t="str">
        <f t="shared" si="17"/>
        <v>nevyplněno</v>
      </c>
    </row>
    <row r="1146" spans="7:8" x14ac:dyDescent="0.25">
      <c r="G1146" s="12">
        <f>IF(H1146="ano",VLOOKUP('databáze bodů'!D1146,kubbATPmodel!$H$9:$HE$61,((HLOOKUP(F1146,kubbATPmodel!$I$5:$HE$61,56,0))+1),0),0)</f>
        <v>0</v>
      </c>
      <c r="H1146" s="15" t="str">
        <f t="shared" si="17"/>
        <v>nevyplněno</v>
      </c>
    </row>
    <row r="1147" spans="7:8" x14ac:dyDescent="0.25">
      <c r="G1147" s="12">
        <f>IF(H1147="ano",VLOOKUP('databáze bodů'!D1147,kubbATPmodel!$H$9:$HE$61,((HLOOKUP(F1147,kubbATPmodel!$I$5:$HE$61,56,0))+1),0),0)</f>
        <v>0</v>
      </c>
      <c r="H1147" s="15" t="str">
        <f t="shared" si="17"/>
        <v>nevyplněno</v>
      </c>
    </row>
    <row r="1148" spans="7:8" x14ac:dyDescent="0.25">
      <c r="G1148" s="12">
        <f>IF(H1148="ano",VLOOKUP('databáze bodů'!D1148,kubbATPmodel!$H$9:$HE$61,((HLOOKUP(F1148,kubbATPmodel!$I$5:$HE$61,56,0))+1),0),0)</f>
        <v>0</v>
      </c>
      <c r="H1148" s="15" t="str">
        <f t="shared" si="17"/>
        <v>nevyplněno</v>
      </c>
    </row>
    <row r="1149" spans="7:8" x14ac:dyDescent="0.25">
      <c r="G1149" s="12">
        <f>IF(H1149="ano",VLOOKUP('databáze bodů'!D1149,kubbATPmodel!$H$9:$HE$61,((HLOOKUP(F1149,kubbATPmodel!$I$5:$HE$61,56,0))+1),0),0)</f>
        <v>0</v>
      </c>
      <c r="H1149" s="15" t="str">
        <f t="shared" si="17"/>
        <v>nevyplněno</v>
      </c>
    </row>
    <row r="1150" spans="7:8" x14ac:dyDescent="0.25">
      <c r="G1150" s="12">
        <f>IF(H1150="ano",VLOOKUP('databáze bodů'!D1150,kubbATPmodel!$H$9:$HE$61,((HLOOKUP(F1150,kubbATPmodel!$I$5:$HE$61,56,0))+1),0),0)</f>
        <v>0</v>
      </c>
      <c r="H1150" s="15" t="str">
        <f t="shared" si="17"/>
        <v>nevyplněno</v>
      </c>
    </row>
    <row r="1151" spans="7:8" x14ac:dyDescent="0.25">
      <c r="G1151" s="12">
        <f>IF(H1151="ano",VLOOKUP('databáze bodů'!D1151,kubbATPmodel!$H$9:$HE$61,((HLOOKUP(F1151,kubbATPmodel!$I$5:$HE$61,56,0))+1),0),0)</f>
        <v>0</v>
      </c>
      <c r="H1151" s="15" t="str">
        <f t="shared" si="17"/>
        <v>nevyplněno</v>
      </c>
    </row>
    <row r="1152" spans="7:8" x14ac:dyDescent="0.25">
      <c r="G1152" s="12">
        <f>IF(H1152="ano",VLOOKUP('databáze bodů'!D1152,kubbATPmodel!$H$9:$HE$61,((HLOOKUP(F1152,kubbATPmodel!$I$5:$HE$61,56,0))+1),0),0)</f>
        <v>0</v>
      </c>
      <c r="H1152" s="15" t="str">
        <f t="shared" si="17"/>
        <v>nevyplněno</v>
      </c>
    </row>
    <row r="1153" spans="7:8" x14ac:dyDescent="0.25">
      <c r="G1153" s="12">
        <f>IF(H1153="ano",VLOOKUP('databáze bodů'!D1153,kubbATPmodel!$H$9:$HE$61,((HLOOKUP(F1153,kubbATPmodel!$I$5:$HE$61,56,0))+1),0),0)</f>
        <v>0</v>
      </c>
      <c r="H1153" s="15" t="str">
        <f t="shared" si="17"/>
        <v>nevyplněno</v>
      </c>
    </row>
    <row r="1154" spans="7:8" x14ac:dyDescent="0.25">
      <c r="G1154" s="12">
        <f>IF(H1154="ano",VLOOKUP('databáze bodů'!D1154,kubbATPmodel!$H$9:$HE$61,((HLOOKUP(F1154,kubbATPmodel!$I$5:$HE$61,56,0))+1),0),0)</f>
        <v>0</v>
      </c>
      <c r="H1154" s="15" t="str">
        <f t="shared" si="17"/>
        <v>nevyplněno</v>
      </c>
    </row>
    <row r="1155" spans="7:8" x14ac:dyDescent="0.25">
      <c r="G1155" s="12">
        <f>IF(H1155="ano",VLOOKUP('databáze bodů'!D1155,kubbATPmodel!$H$9:$HE$61,((HLOOKUP(F1155,kubbATPmodel!$I$5:$HE$61,56,0))+1),0),0)</f>
        <v>0</v>
      </c>
      <c r="H1155" s="15" t="str">
        <f t="shared" ref="H1155:H1218" si="18">IF(E1155=0,"nevyplněno",IF(($K$5-E1155)&lt;$K$3,"ano","ne"))</f>
        <v>nevyplněno</v>
      </c>
    </row>
    <row r="1156" spans="7:8" x14ac:dyDescent="0.25">
      <c r="G1156" s="12">
        <f>IF(H1156="ano",VLOOKUP('databáze bodů'!D1156,kubbATPmodel!$H$9:$HE$61,((HLOOKUP(F1156,kubbATPmodel!$I$5:$HE$61,56,0))+1),0),0)</f>
        <v>0</v>
      </c>
      <c r="H1156" s="15" t="str">
        <f t="shared" si="18"/>
        <v>nevyplněno</v>
      </c>
    </row>
    <row r="1157" spans="7:8" x14ac:dyDescent="0.25">
      <c r="G1157" s="12">
        <f>IF(H1157="ano",VLOOKUP('databáze bodů'!D1157,kubbATPmodel!$H$9:$HE$61,((HLOOKUP(F1157,kubbATPmodel!$I$5:$HE$61,56,0))+1),0),0)</f>
        <v>0</v>
      </c>
      <c r="H1157" s="15" t="str">
        <f t="shared" si="18"/>
        <v>nevyplněno</v>
      </c>
    </row>
    <row r="1158" spans="7:8" x14ac:dyDescent="0.25">
      <c r="G1158" s="12">
        <f>IF(H1158="ano",VLOOKUP('databáze bodů'!D1158,kubbATPmodel!$H$9:$HE$61,((HLOOKUP(F1158,kubbATPmodel!$I$5:$HE$61,56,0))+1),0),0)</f>
        <v>0</v>
      </c>
      <c r="H1158" s="15" t="str">
        <f t="shared" si="18"/>
        <v>nevyplněno</v>
      </c>
    </row>
    <row r="1159" spans="7:8" x14ac:dyDescent="0.25">
      <c r="G1159" s="12">
        <f>IF(H1159="ano",VLOOKUP('databáze bodů'!D1159,kubbATPmodel!$H$9:$HE$61,((HLOOKUP(F1159,kubbATPmodel!$I$5:$HE$61,56,0))+1),0),0)</f>
        <v>0</v>
      </c>
      <c r="H1159" s="15" t="str">
        <f t="shared" si="18"/>
        <v>nevyplněno</v>
      </c>
    </row>
    <row r="1160" spans="7:8" x14ac:dyDescent="0.25">
      <c r="G1160" s="12">
        <f>IF(H1160="ano",VLOOKUP('databáze bodů'!D1160,kubbATPmodel!$H$9:$HE$61,((HLOOKUP(F1160,kubbATPmodel!$I$5:$HE$61,56,0))+1),0),0)</f>
        <v>0</v>
      </c>
      <c r="H1160" s="15" t="str">
        <f t="shared" si="18"/>
        <v>nevyplněno</v>
      </c>
    </row>
    <row r="1161" spans="7:8" x14ac:dyDescent="0.25">
      <c r="G1161" s="12">
        <f>IF(H1161="ano",VLOOKUP('databáze bodů'!D1161,kubbATPmodel!$H$9:$HE$61,((HLOOKUP(F1161,kubbATPmodel!$I$5:$HE$61,56,0))+1),0),0)</f>
        <v>0</v>
      </c>
      <c r="H1161" s="15" t="str">
        <f t="shared" si="18"/>
        <v>nevyplněno</v>
      </c>
    </row>
    <row r="1162" spans="7:8" x14ac:dyDescent="0.25">
      <c r="G1162" s="12">
        <f>IF(H1162="ano",VLOOKUP('databáze bodů'!D1162,kubbATPmodel!$H$9:$HE$61,((HLOOKUP(F1162,kubbATPmodel!$I$5:$HE$61,56,0))+1),0),0)</f>
        <v>0</v>
      </c>
      <c r="H1162" s="15" t="str">
        <f t="shared" si="18"/>
        <v>nevyplněno</v>
      </c>
    </row>
    <row r="1163" spans="7:8" x14ac:dyDescent="0.25">
      <c r="G1163" s="12">
        <f>IF(H1163="ano",VLOOKUP('databáze bodů'!D1163,kubbATPmodel!$H$9:$HE$61,((HLOOKUP(F1163,kubbATPmodel!$I$5:$HE$61,56,0))+1),0),0)</f>
        <v>0</v>
      </c>
      <c r="H1163" s="15" t="str">
        <f t="shared" si="18"/>
        <v>nevyplněno</v>
      </c>
    </row>
    <row r="1164" spans="7:8" x14ac:dyDescent="0.25">
      <c r="G1164" s="12">
        <f>IF(H1164="ano",VLOOKUP('databáze bodů'!D1164,kubbATPmodel!$H$9:$HE$61,((HLOOKUP(F1164,kubbATPmodel!$I$5:$HE$61,56,0))+1),0),0)</f>
        <v>0</v>
      </c>
      <c r="H1164" s="15" t="str">
        <f t="shared" si="18"/>
        <v>nevyplněno</v>
      </c>
    </row>
    <row r="1165" spans="7:8" x14ac:dyDescent="0.25">
      <c r="G1165" s="12">
        <f>IF(H1165="ano",VLOOKUP('databáze bodů'!D1165,kubbATPmodel!$H$9:$HE$61,((HLOOKUP(F1165,kubbATPmodel!$I$5:$HE$61,56,0))+1),0),0)</f>
        <v>0</v>
      </c>
      <c r="H1165" s="15" t="str">
        <f t="shared" si="18"/>
        <v>nevyplněno</v>
      </c>
    </row>
    <row r="1166" spans="7:8" x14ac:dyDescent="0.25">
      <c r="G1166" s="12">
        <f>IF(H1166="ano",VLOOKUP('databáze bodů'!D1166,kubbATPmodel!$H$9:$HE$61,((HLOOKUP(F1166,kubbATPmodel!$I$5:$HE$61,56,0))+1),0),0)</f>
        <v>0</v>
      </c>
      <c r="H1166" s="15" t="str">
        <f t="shared" si="18"/>
        <v>nevyplněno</v>
      </c>
    </row>
    <row r="1167" spans="7:8" x14ac:dyDescent="0.25">
      <c r="G1167" s="12">
        <f>IF(H1167="ano",VLOOKUP('databáze bodů'!D1167,kubbATPmodel!$H$9:$HE$61,((HLOOKUP(F1167,kubbATPmodel!$I$5:$HE$61,56,0))+1),0),0)</f>
        <v>0</v>
      </c>
      <c r="H1167" s="15" t="str">
        <f t="shared" si="18"/>
        <v>nevyplněno</v>
      </c>
    </row>
    <row r="1168" spans="7:8" x14ac:dyDescent="0.25">
      <c r="G1168" s="12">
        <f>IF(H1168="ano",VLOOKUP('databáze bodů'!D1168,kubbATPmodel!$H$9:$HE$61,((HLOOKUP(F1168,kubbATPmodel!$I$5:$HE$61,56,0))+1),0),0)</f>
        <v>0</v>
      </c>
      <c r="H1168" s="15" t="str">
        <f t="shared" si="18"/>
        <v>nevyplněno</v>
      </c>
    </row>
    <row r="1169" spans="7:8" x14ac:dyDescent="0.25">
      <c r="G1169" s="12">
        <f>IF(H1169="ano",VLOOKUP('databáze bodů'!D1169,kubbATPmodel!$H$9:$HE$61,((HLOOKUP(F1169,kubbATPmodel!$I$5:$HE$61,56,0))+1),0),0)</f>
        <v>0</v>
      </c>
      <c r="H1169" s="15" t="str">
        <f t="shared" si="18"/>
        <v>nevyplněno</v>
      </c>
    </row>
    <row r="1170" spans="7:8" x14ac:dyDescent="0.25">
      <c r="G1170" s="12">
        <f>IF(H1170="ano",VLOOKUP('databáze bodů'!D1170,kubbATPmodel!$H$9:$HE$61,((HLOOKUP(F1170,kubbATPmodel!$I$5:$HE$61,56,0))+1),0),0)</f>
        <v>0</v>
      </c>
      <c r="H1170" s="15" t="str">
        <f t="shared" si="18"/>
        <v>nevyplněno</v>
      </c>
    </row>
    <row r="1171" spans="7:8" x14ac:dyDescent="0.25">
      <c r="G1171" s="12">
        <f>IF(H1171="ano",VLOOKUP('databáze bodů'!D1171,kubbATPmodel!$H$9:$HE$61,((HLOOKUP(F1171,kubbATPmodel!$I$5:$HE$61,56,0))+1),0),0)</f>
        <v>0</v>
      </c>
      <c r="H1171" s="15" t="str">
        <f t="shared" si="18"/>
        <v>nevyplněno</v>
      </c>
    </row>
    <row r="1172" spans="7:8" x14ac:dyDescent="0.25">
      <c r="G1172" s="12">
        <f>IF(H1172="ano",VLOOKUP('databáze bodů'!D1172,kubbATPmodel!$H$9:$HE$61,((HLOOKUP(F1172,kubbATPmodel!$I$5:$HE$61,56,0))+1),0),0)</f>
        <v>0</v>
      </c>
      <c r="H1172" s="15" t="str">
        <f t="shared" si="18"/>
        <v>nevyplněno</v>
      </c>
    </row>
    <row r="1173" spans="7:8" x14ac:dyDescent="0.25">
      <c r="G1173" s="12">
        <f>IF(H1173="ano",VLOOKUP('databáze bodů'!D1173,kubbATPmodel!$H$9:$HE$61,((HLOOKUP(F1173,kubbATPmodel!$I$5:$HE$61,56,0))+1),0),0)</f>
        <v>0</v>
      </c>
      <c r="H1173" s="15" t="str">
        <f t="shared" si="18"/>
        <v>nevyplněno</v>
      </c>
    </row>
    <row r="1174" spans="7:8" x14ac:dyDescent="0.25">
      <c r="G1174" s="12">
        <f>IF(H1174="ano",VLOOKUP('databáze bodů'!D1174,kubbATPmodel!$H$9:$HE$61,((HLOOKUP(F1174,kubbATPmodel!$I$5:$HE$61,56,0))+1),0),0)</f>
        <v>0</v>
      </c>
      <c r="H1174" s="15" t="str">
        <f t="shared" si="18"/>
        <v>nevyplněno</v>
      </c>
    </row>
    <row r="1175" spans="7:8" x14ac:dyDescent="0.25">
      <c r="G1175" s="12">
        <f>IF(H1175="ano",VLOOKUP('databáze bodů'!D1175,kubbATPmodel!$H$9:$HE$61,((HLOOKUP(F1175,kubbATPmodel!$I$5:$HE$61,56,0))+1),0),0)</f>
        <v>0</v>
      </c>
      <c r="H1175" s="15" t="str">
        <f t="shared" si="18"/>
        <v>nevyplněno</v>
      </c>
    </row>
    <row r="1176" spans="7:8" x14ac:dyDescent="0.25">
      <c r="G1176" s="12">
        <f>IF(H1176="ano",VLOOKUP('databáze bodů'!D1176,kubbATPmodel!$H$9:$HE$61,((HLOOKUP(F1176,kubbATPmodel!$I$5:$HE$61,56,0))+1),0),0)</f>
        <v>0</v>
      </c>
      <c r="H1176" s="15" t="str">
        <f t="shared" si="18"/>
        <v>nevyplněno</v>
      </c>
    </row>
    <row r="1177" spans="7:8" x14ac:dyDescent="0.25">
      <c r="G1177" s="12">
        <f>IF(H1177="ano",VLOOKUP('databáze bodů'!D1177,kubbATPmodel!$H$9:$HE$61,((HLOOKUP(F1177,kubbATPmodel!$I$5:$HE$61,56,0))+1),0),0)</f>
        <v>0</v>
      </c>
      <c r="H1177" s="15" t="str">
        <f t="shared" si="18"/>
        <v>nevyplněno</v>
      </c>
    </row>
    <row r="1178" spans="7:8" x14ac:dyDescent="0.25">
      <c r="G1178" s="12">
        <f>IF(H1178="ano",VLOOKUP('databáze bodů'!D1178,kubbATPmodel!$H$9:$HE$61,((HLOOKUP(F1178,kubbATPmodel!$I$5:$HE$61,56,0))+1),0),0)</f>
        <v>0</v>
      </c>
      <c r="H1178" s="15" t="str">
        <f t="shared" si="18"/>
        <v>nevyplněno</v>
      </c>
    </row>
    <row r="1179" spans="7:8" x14ac:dyDescent="0.25">
      <c r="G1179" s="12">
        <f>IF(H1179="ano",VLOOKUP('databáze bodů'!D1179,kubbATPmodel!$H$9:$HE$61,((HLOOKUP(F1179,kubbATPmodel!$I$5:$HE$61,56,0))+1),0),0)</f>
        <v>0</v>
      </c>
      <c r="H1179" s="15" t="str">
        <f t="shared" si="18"/>
        <v>nevyplněno</v>
      </c>
    </row>
    <row r="1180" spans="7:8" x14ac:dyDescent="0.25">
      <c r="G1180" s="12">
        <f>IF(H1180="ano",VLOOKUP('databáze bodů'!D1180,kubbATPmodel!$H$9:$HE$61,((HLOOKUP(F1180,kubbATPmodel!$I$5:$HE$61,56,0))+1),0),0)</f>
        <v>0</v>
      </c>
      <c r="H1180" s="15" t="str">
        <f t="shared" si="18"/>
        <v>nevyplněno</v>
      </c>
    </row>
    <row r="1181" spans="7:8" x14ac:dyDescent="0.25">
      <c r="G1181" s="12">
        <f>IF(H1181="ano",VLOOKUP('databáze bodů'!D1181,kubbATPmodel!$H$9:$HE$61,((HLOOKUP(F1181,kubbATPmodel!$I$5:$HE$61,56,0))+1),0),0)</f>
        <v>0</v>
      </c>
      <c r="H1181" s="15" t="str">
        <f t="shared" si="18"/>
        <v>nevyplněno</v>
      </c>
    </row>
    <row r="1182" spans="7:8" x14ac:dyDescent="0.25">
      <c r="G1182" s="12">
        <f>IF(H1182="ano",VLOOKUP('databáze bodů'!D1182,kubbATPmodel!$H$9:$HE$61,((HLOOKUP(F1182,kubbATPmodel!$I$5:$HE$61,56,0))+1),0),0)</f>
        <v>0</v>
      </c>
      <c r="H1182" s="15" t="str">
        <f t="shared" si="18"/>
        <v>nevyplněno</v>
      </c>
    </row>
    <row r="1183" spans="7:8" x14ac:dyDescent="0.25">
      <c r="G1183" s="12">
        <f>IF(H1183="ano",VLOOKUP('databáze bodů'!D1183,kubbATPmodel!$H$9:$HE$61,((HLOOKUP(F1183,kubbATPmodel!$I$5:$HE$61,56,0))+1),0),0)</f>
        <v>0</v>
      </c>
      <c r="H1183" s="15" t="str">
        <f t="shared" si="18"/>
        <v>nevyplněno</v>
      </c>
    </row>
    <row r="1184" spans="7:8" x14ac:dyDescent="0.25">
      <c r="G1184" s="12">
        <f>IF(H1184="ano",VLOOKUP('databáze bodů'!D1184,kubbATPmodel!$H$9:$HE$61,((HLOOKUP(F1184,kubbATPmodel!$I$5:$HE$61,56,0))+1),0),0)</f>
        <v>0</v>
      </c>
      <c r="H1184" s="15" t="str">
        <f t="shared" si="18"/>
        <v>nevyplněno</v>
      </c>
    </row>
    <row r="1185" spans="7:8" x14ac:dyDescent="0.25">
      <c r="G1185" s="12">
        <f>IF(H1185="ano",VLOOKUP('databáze bodů'!D1185,kubbATPmodel!$H$9:$HE$61,((HLOOKUP(F1185,kubbATPmodel!$I$5:$HE$61,56,0))+1),0),0)</f>
        <v>0</v>
      </c>
      <c r="H1185" s="15" t="str">
        <f t="shared" si="18"/>
        <v>nevyplněno</v>
      </c>
    </row>
    <row r="1186" spans="7:8" x14ac:dyDescent="0.25">
      <c r="G1186" s="12">
        <f>IF(H1186="ano",VLOOKUP('databáze bodů'!D1186,kubbATPmodel!$H$9:$HE$61,((HLOOKUP(F1186,kubbATPmodel!$I$5:$HE$61,56,0))+1),0),0)</f>
        <v>0</v>
      </c>
      <c r="H1186" s="15" t="str">
        <f t="shared" si="18"/>
        <v>nevyplněno</v>
      </c>
    </row>
    <row r="1187" spans="7:8" x14ac:dyDescent="0.25">
      <c r="G1187" s="12">
        <f>IF(H1187="ano",VLOOKUP('databáze bodů'!D1187,kubbATPmodel!$H$9:$HE$61,((HLOOKUP(F1187,kubbATPmodel!$I$5:$HE$61,56,0))+1),0),0)</f>
        <v>0</v>
      </c>
      <c r="H1187" s="15" t="str">
        <f t="shared" si="18"/>
        <v>nevyplněno</v>
      </c>
    </row>
    <row r="1188" spans="7:8" x14ac:dyDescent="0.25">
      <c r="G1188" s="12">
        <f>IF(H1188="ano",VLOOKUP('databáze bodů'!D1188,kubbATPmodel!$H$9:$HE$61,((HLOOKUP(F1188,kubbATPmodel!$I$5:$HE$61,56,0))+1),0),0)</f>
        <v>0</v>
      </c>
      <c r="H1188" s="15" t="str">
        <f t="shared" si="18"/>
        <v>nevyplněno</v>
      </c>
    </row>
    <row r="1189" spans="7:8" x14ac:dyDescent="0.25">
      <c r="G1189" s="12">
        <f>IF(H1189="ano",VLOOKUP('databáze bodů'!D1189,kubbATPmodel!$H$9:$HE$61,((HLOOKUP(F1189,kubbATPmodel!$I$5:$HE$61,56,0))+1),0),0)</f>
        <v>0</v>
      </c>
      <c r="H1189" s="15" t="str">
        <f t="shared" si="18"/>
        <v>nevyplněno</v>
      </c>
    </row>
    <row r="1190" spans="7:8" x14ac:dyDescent="0.25">
      <c r="G1190" s="12">
        <f>IF(H1190="ano",VLOOKUP('databáze bodů'!D1190,kubbATPmodel!$H$9:$HE$61,((HLOOKUP(F1190,kubbATPmodel!$I$5:$HE$61,56,0))+1),0),0)</f>
        <v>0</v>
      </c>
      <c r="H1190" s="15" t="str">
        <f t="shared" si="18"/>
        <v>nevyplněno</v>
      </c>
    </row>
    <row r="1191" spans="7:8" x14ac:dyDescent="0.25">
      <c r="G1191" s="12">
        <f>IF(H1191="ano",VLOOKUP('databáze bodů'!D1191,kubbATPmodel!$H$9:$HE$61,((HLOOKUP(F1191,kubbATPmodel!$I$5:$HE$61,56,0))+1),0),0)</f>
        <v>0</v>
      </c>
      <c r="H1191" s="15" t="str">
        <f t="shared" si="18"/>
        <v>nevyplněno</v>
      </c>
    </row>
    <row r="1192" spans="7:8" x14ac:dyDescent="0.25">
      <c r="G1192" s="12">
        <f>IF(H1192="ano",VLOOKUP('databáze bodů'!D1192,kubbATPmodel!$H$9:$HE$61,((HLOOKUP(F1192,kubbATPmodel!$I$5:$HE$61,56,0))+1),0),0)</f>
        <v>0</v>
      </c>
      <c r="H1192" s="15" t="str">
        <f t="shared" si="18"/>
        <v>nevyplněno</v>
      </c>
    </row>
    <row r="1193" spans="7:8" x14ac:dyDescent="0.25">
      <c r="G1193" s="12">
        <f>IF(H1193="ano",VLOOKUP('databáze bodů'!D1193,kubbATPmodel!$H$9:$HE$61,((HLOOKUP(F1193,kubbATPmodel!$I$5:$HE$61,56,0))+1),0),0)</f>
        <v>0</v>
      </c>
      <c r="H1193" s="15" t="str">
        <f t="shared" si="18"/>
        <v>nevyplněno</v>
      </c>
    </row>
    <row r="1194" spans="7:8" x14ac:dyDescent="0.25">
      <c r="G1194" s="12">
        <f>IF(H1194="ano",VLOOKUP('databáze bodů'!D1194,kubbATPmodel!$H$9:$HE$61,((HLOOKUP(F1194,kubbATPmodel!$I$5:$HE$61,56,0))+1),0),0)</f>
        <v>0</v>
      </c>
      <c r="H1194" s="15" t="str">
        <f t="shared" si="18"/>
        <v>nevyplněno</v>
      </c>
    </row>
    <row r="1195" spans="7:8" x14ac:dyDescent="0.25">
      <c r="G1195" s="12">
        <f>IF(H1195="ano",VLOOKUP('databáze bodů'!D1195,kubbATPmodel!$H$9:$HE$61,((HLOOKUP(F1195,kubbATPmodel!$I$5:$HE$61,56,0))+1),0),0)</f>
        <v>0</v>
      </c>
      <c r="H1195" s="15" t="str">
        <f t="shared" si="18"/>
        <v>nevyplněno</v>
      </c>
    </row>
    <row r="1196" spans="7:8" x14ac:dyDescent="0.25">
      <c r="G1196" s="12">
        <f>IF(H1196="ano",VLOOKUP('databáze bodů'!D1196,kubbATPmodel!$H$9:$HE$61,((HLOOKUP(F1196,kubbATPmodel!$I$5:$HE$61,56,0))+1),0),0)</f>
        <v>0</v>
      </c>
      <c r="H1196" s="15" t="str">
        <f t="shared" si="18"/>
        <v>nevyplněno</v>
      </c>
    </row>
    <row r="1197" spans="7:8" x14ac:dyDescent="0.25">
      <c r="G1197" s="12">
        <f>IF(H1197="ano",VLOOKUP('databáze bodů'!D1197,kubbATPmodel!$H$9:$HE$61,((HLOOKUP(F1197,kubbATPmodel!$I$5:$HE$61,56,0))+1),0),0)</f>
        <v>0</v>
      </c>
      <c r="H1197" s="15" t="str">
        <f t="shared" si="18"/>
        <v>nevyplněno</v>
      </c>
    </row>
    <row r="1198" spans="7:8" x14ac:dyDescent="0.25">
      <c r="G1198" s="12">
        <f>IF(H1198="ano",VLOOKUP('databáze bodů'!D1198,kubbATPmodel!$H$9:$HE$61,((HLOOKUP(F1198,kubbATPmodel!$I$5:$HE$61,56,0))+1),0),0)</f>
        <v>0</v>
      </c>
      <c r="H1198" s="15" t="str">
        <f t="shared" si="18"/>
        <v>nevyplněno</v>
      </c>
    </row>
    <row r="1199" spans="7:8" x14ac:dyDescent="0.25">
      <c r="G1199" s="12">
        <f>IF(H1199="ano",VLOOKUP('databáze bodů'!D1199,kubbATPmodel!$H$9:$HE$61,((HLOOKUP(F1199,kubbATPmodel!$I$5:$HE$61,56,0))+1),0),0)</f>
        <v>0</v>
      </c>
      <c r="H1199" s="15" t="str">
        <f t="shared" si="18"/>
        <v>nevyplněno</v>
      </c>
    </row>
    <row r="1200" spans="7:8" x14ac:dyDescent="0.25">
      <c r="G1200" s="12">
        <f>IF(H1200="ano",VLOOKUP('databáze bodů'!D1200,kubbATPmodel!$H$9:$HE$61,((HLOOKUP(F1200,kubbATPmodel!$I$5:$HE$61,56,0))+1),0),0)</f>
        <v>0</v>
      </c>
      <c r="H1200" s="15" t="str">
        <f t="shared" si="18"/>
        <v>nevyplněno</v>
      </c>
    </row>
    <row r="1201" spans="7:8" x14ac:dyDescent="0.25">
      <c r="G1201" s="12">
        <f>IF(H1201="ano",VLOOKUP('databáze bodů'!D1201,kubbATPmodel!$H$9:$HE$61,((HLOOKUP(F1201,kubbATPmodel!$I$5:$HE$61,56,0))+1),0),0)</f>
        <v>0</v>
      </c>
      <c r="H1201" s="15" t="str">
        <f t="shared" si="18"/>
        <v>nevyplněno</v>
      </c>
    </row>
    <row r="1202" spans="7:8" x14ac:dyDescent="0.25">
      <c r="G1202" s="12">
        <f>IF(H1202="ano",VLOOKUP('databáze bodů'!D1202,kubbATPmodel!$H$9:$HE$61,((HLOOKUP(F1202,kubbATPmodel!$I$5:$HE$61,56,0))+1),0),0)</f>
        <v>0</v>
      </c>
      <c r="H1202" s="15" t="str">
        <f t="shared" si="18"/>
        <v>nevyplněno</v>
      </c>
    </row>
    <row r="1203" spans="7:8" x14ac:dyDescent="0.25">
      <c r="G1203" s="12">
        <f>IF(H1203="ano",VLOOKUP('databáze bodů'!D1203,kubbATPmodel!$H$9:$HE$61,((HLOOKUP(F1203,kubbATPmodel!$I$5:$HE$61,56,0))+1),0),0)</f>
        <v>0</v>
      </c>
      <c r="H1203" s="15" t="str">
        <f t="shared" si="18"/>
        <v>nevyplněno</v>
      </c>
    </row>
    <row r="1204" spans="7:8" x14ac:dyDescent="0.25">
      <c r="G1204" s="12">
        <f>IF(H1204="ano",VLOOKUP('databáze bodů'!D1204,kubbATPmodel!$H$9:$HE$61,((HLOOKUP(F1204,kubbATPmodel!$I$5:$HE$61,56,0))+1),0),0)</f>
        <v>0</v>
      </c>
      <c r="H1204" s="15" t="str">
        <f t="shared" si="18"/>
        <v>nevyplněno</v>
      </c>
    </row>
    <row r="1205" spans="7:8" x14ac:dyDescent="0.25">
      <c r="G1205" s="12">
        <f>IF(H1205="ano",VLOOKUP('databáze bodů'!D1205,kubbATPmodel!$H$9:$HE$61,((HLOOKUP(F1205,kubbATPmodel!$I$5:$HE$61,56,0))+1),0),0)</f>
        <v>0</v>
      </c>
      <c r="H1205" s="15" t="str">
        <f t="shared" si="18"/>
        <v>nevyplněno</v>
      </c>
    </row>
    <row r="1206" spans="7:8" x14ac:dyDescent="0.25">
      <c r="G1206" s="12">
        <f>IF(H1206="ano",VLOOKUP('databáze bodů'!D1206,kubbATPmodel!$H$9:$HE$61,((HLOOKUP(F1206,kubbATPmodel!$I$5:$HE$61,56,0))+1),0),0)</f>
        <v>0</v>
      </c>
      <c r="H1206" s="15" t="str">
        <f t="shared" si="18"/>
        <v>nevyplněno</v>
      </c>
    </row>
    <row r="1207" spans="7:8" x14ac:dyDescent="0.25">
      <c r="G1207" s="12">
        <f>IF(H1207="ano",VLOOKUP('databáze bodů'!D1207,kubbATPmodel!$H$9:$HE$61,((HLOOKUP(F1207,kubbATPmodel!$I$5:$HE$61,56,0))+1),0),0)</f>
        <v>0</v>
      </c>
      <c r="H1207" s="15" t="str">
        <f t="shared" si="18"/>
        <v>nevyplněno</v>
      </c>
    </row>
    <row r="1208" spans="7:8" x14ac:dyDescent="0.25">
      <c r="G1208" s="12">
        <f>IF(H1208="ano",VLOOKUP('databáze bodů'!D1208,kubbATPmodel!$H$9:$HE$61,((HLOOKUP(F1208,kubbATPmodel!$I$5:$HE$61,56,0))+1),0),0)</f>
        <v>0</v>
      </c>
      <c r="H1208" s="15" t="str">
        <f t="shared" si="18"/>
        <v>nevyplněno</v>
      </c>
    </row>
    <row r="1209" spans="7:8" x14ac:dyDescent="0.25">
      <c r="G1209" s="12">
        <f>IF(H1209="ano",VLOOKUP('databáze bodů'!D1209,kubbATPmodel!$H$9:$HE$61,((HLOOKUP(F1209,kubbATPmodel!$I$5:$HE$61,56,0))+1),0),0)</f>
        <v>0</v>
      </c>
      <c r="H1209" s="15" t="str">
        <f t="shared" si="18"/>
        <v>nevyplněno</v>
      </c>
    </row>
    <row r="1210" spans="7:8" x14ac:dyDescent="0.25">
      <c r="G1210" s="12">
        <f>IF(H1210="ano",VLOOKUP('databáze bodů'!D1210,kubbATPmodel!$H$9:$HE$61,((HLOOKUP(F1210,kubbATPmodel!$I$5:$HE$61,56,0))+1),0),0)</f>
        <v>0</v>
      </c>
      <c r="H1210" s="15" t="str">
        <f t="shared" si="18"/>
        <v>nevyplněno</v>
      </c>
    </row>
    <row r="1211" spans="7:8" x14ac:dyDescent="0.25">
      <c r="G1211" s="12">
        <f>IF(H1211="ano",VLOOKUP('databáze bodů'!D1211,kubbATPmodel!$H$9:$HE$61,((HLOOKUP(F1211,kubbATPmodel!$I$5:$HE$61,56,0))+1),0),0)</f>
        <v>0</v>
      </c>
      <c r="H1211" s="15" t="str">
        <f t="shared" si="18"/>
        <v>nevyplněno</v>
      </c>
    </row>
    <row r="1212" spans="7:8" x14ac:dyDescent="0.25">
      <c r="G1212" s="12">
        <f>IF(H1212="ano",VLOOKUP('databáze bodů'!D1212,kubbATPmodel!$H$9:$HE$61,((HLOOKUP(F1212,kubbATPmodel!$I$5:$HE$61,56,0))+1),0),0)</f>
        <v>0</v>
      </c>
      <c r="H1212" s="15" t="str">
        <f t="shared" si="18"/>
        <v>nevyplněno</v>
      </c>
    </row>
    <row r="1213" spans="7:8" x14ac:dyDescent="0.25">
      <c r="G1213" s="12">
        <f>IF(H1213="ano",VLOOKUP('databáze bodů'!D1213,kubbATPmodel!$H$9:$HE$61,((HLOOKUP(F1213,kubbATPmodel!$I$5:$HE$61,56,0))+1),0),0)</f>
        <v>0</v>
      </c>
      <c r="H1213" s="15" t="str">
        <f t="shared" si="18"/>
        <v>nevyplněno</v>
      </c>
    </row>
    <row r="1214" spans="7:8" x14ac:dyDescent="0.25">
      <c r="G1214" s="12">
        <f>IF(H1214="ano",VLOOKUP('databáze bodů'!D1214,kubbATPmodel!$H$9:$HE$61,((HLOOKUP(F1214,kubbATPmodel!$I$5:$HE$61,56,0))+1),0),0)</f>
        <v>0</v>
      </c>
      <c r="H1214" s="15" t="str">
        <f t="shared" si="18"/>
        <v>nevyplněno</v>
      </c>
    </row>
    <row r="1215" spans="7:8" x14ac:dyDescent="0.25">
      <c r="G1215" s="12">
        <f>IF(H1215="ano",VLOOKUP('databáze bodů'!D1215,kubbATPmodel!$H$9:$HE$61,((HLOOKUP(F1215,kubbATPmodel!$I$5:$HE$61,56,0))+1),0),0)</f>
        <v>0</v>
      </c>
      <c r="H1215" s="15" t="str">
        <f t="shared" si="18"/>
        <v>nevyplněno</v>
      </c>
    </row>
    <row r="1216" spans="7:8" x14ac:dyDescent="0.25">
      <c r="G1216" s="12">
        <f>IF(H1216="ano",VLOOKUP('databáze bodů'!D1216,kubbATPmodel!$H$9:$HE$61,((HLOOKUP(F1216,kubbATPmodel!$I$5:$HE$61,56,0))+1),0),0)</f>
        <v>0</v>
      </c>
      <c r="H1216" s="15" t="str">
        <f t="shared" si="18"/>
        <v>nevyplněno</v>
      </c>
    </row>
    <row r="1217" spans="7:8" x14ac:dyDescent="0.25">
      <c r="G1217" s="12">
        <f>IF(H1217="ano",VLOOKUP('databáze bodů'!D1217,kubbATPmodel!$H$9:$HE$61,((HLOOKUP(F1217,kubbATPmodel!$I$5:$HE$61,56,0))+1),0),0)</f>
        <v>0</v>
      </c>
      <c r="H1217" s="15" t="str">
        <f t="shared" si="18"/>
        <v>nevyplněno</v>
      </c>
    </row>
    <row r="1218" spans="7:8" x14ac:dyDescent="0.25">
      <c r="G1218" s="12">
        <f>IF(H1218="ano",VLOOKUP('databáze bodů'!D1218,kubbATPmodel!$H$9:$HE$61,((HLOOKUP(F1218,kubbATPmodel!$I$5:$HE$61,56,0))+1),0),0)</f>
        <v>0</v>
      </c>
      <c r="H1218" s="15" t="str">
        <f t="shared" si="18"/>
        <v>nevyplněno</v>
      </c>
    </row>
    <row r="1219" spans="7:8" x14ac:dyDescent="0.25">
      <c r="G1219" s="12">
        <f>IF(H1219="ano",VLOOKUP('databáze bodů'!D1219,kubbATPmodel!$H$9:$HE$61,((HLOOKUP(F1219,kubbATPmodel!$I$5:$HE$61,56,0))+1),0),0)</f>
        <v>0</v>
      </c>
      <c r="H1219" s="15" t="str">
        <f t="shared" ref="H1219:H1282" si="19">IF(E1219=0,"nevyplněno",IF(($K$5-E1219)&lt;$K$3,"ano","ne"))</f>
        <v>nevyplněno</v>
      </c>
    </row>
    <row r="1220" spans="7:8" x14ac:dyDescent="0.25">
      <c r="G1220" s="12">
        <f>IF(H1220="ano",VLOOKUP('databáze bodů'!D1220,kubbATPmodel!$H$9:$HE$61,((HLOOKUP(F1220,kubbATPmodel!$I$5:$HE$61,56,0))+1),0),0)</f>
        <v>0</v>
      </c>
      <c r="H1220" s="15" t="str">
        <f t="shared" si="19"/>
        <v>nevyplněno</v>
      </c>
    </row>
    <row r="1221" spans="7:8" x14ac:dyDescent="0.25">
      <c r="G1221" s="12">
        <f>IF(H1221="ano",VLOOKUP('databáze bodů'!D1221,kubbATPmodel!$H$9:$HE$61,((HLOOKUP(F1221,kubbATPmodel!$I$5:$HE$61,56,0))+1),0),0)</f>
        <v>0</v>
      </c>
      <c r="H1221" s="15" t="str">
        <f t="shared" si="19"/>
        <v>nevyplněno</v>
      </c>
    </row>
    <row r="1222" spans="7:8" x14ac:dyDescent="0.25">
      <c r="G1222" s="12">
        <f>IF(H1222="ano",VLOOKUP('databáze bodů'!D1222,kubbATPmodel!$H$9:$HE$61,((HLOOKUP(F1222,kubbATPmodel!$I$5:$HE$61,56,0))+1),0),0)</f>
        <v>0</v>
      </c>
      <c r="H1222" s="15" t="str">
        <f t="shared" si="19"/>
        <v>nevyplněno</v>
      </c>
    </row>
    <row r="1223" spans="7:8" x14ac:dyDescent="0.25">
      <c r="G1223" s="12">
        <f>IF(H1223="ano",VLOOKUP('databáze bodů'!D1223,kubbATPmodel!$H$9:$HE$61,((HLOOKUP(F1223,kubbATPmodel!$I$5:$HE$61,56,0))+1),0),0)</f>
        <v>0</v>
      </c>
      <c r="H1223" s="15" t="str">
        <f t="shared" si="19"/>
        <v>nevyplněno</v>
      </c>
    </row>
    <row r="1224" spans="7:8" x14ac:dyDescent="0.25">
      <c r="G1224" s="12">
        <f>IF(H1224="ano",VLOOKUP('databáze bodů'!D1224,kubbATPmodel!$H$9:$HE$61,((HLOOKUP(F1224,kubbATPmodel!$I$5:$HE$61,56,0))+1),0),0)</f>
        <v>0</v>
      </c>
      <c r="H1224" s="15" t="str">
        <f t="shared" si="19"/>
        <v>nevyplněno</v>
      </c>
    </row>
    <row r="1225" spans="7:8" x14ac:dyDescent="0.25">
      <c r="G1225" s="12">
        <f>IF(H1225="ano",VLOOKUP('databáze bodů'!D1225,kubbATPmodel!$H$9:$HE$61,((HLOOKUP(F1225,kubbATPmodel!$I$5:$HE$61,56,0))+1),0),0)</f>
        <v>0</v>
      </c>
      <c r="H1225" s="15" t="str">
        <f t="shared" si="19"/>
        <v>nevyplněno</v>
      </c>
    </row>
    <row r="1226" spans="7:8" x14ac:dyDescent="0.25">
      <c r="G1226" s="12">
        <f>IF(H1226="ano",VLOOKUP('databáze bodů'!D1226,kubbATPmodel!$H$9:$HE$61,((HLOOKUP(F1226,kubbATPmodel!$I$5:$HE$61,56,0))+1),0),0)</f>
        <v>0</v>
      </c>
      <c r="H1226" s="15" t="str">
        <f t="shared" si="19"/>
        <v>nevyplněno</v>
      </c>
    </row>
    <row r="1227" spans="7:8" x14ac:dyDescent="0.25">
      <c r="G1227" s="12">
        <f>IF(H1227="ano",VLOOKUP('databáze bodů'!D1227,kubbATPmodel!$H$9:$HE$61,((HLOOKUP(F1227,kubbATPmodel!$I$5:$HE$61,56,0))+1),0),0)</f>
        <v>0</v>
      </c>
      <c r="H1227" s="15" t="str">
        <f t="shared" si="19"/>
        <v>nevyplněno</v>
      </c>
    </row>
    <row r="1228" spans="7:8" x14ac:dyDescent="0.25">
      <c r="G1228" s="12">
        <f>IF(H1228="ano",VLOOKUP('databáze bodů'!D1228,kubbATPmodel!$H$9:$HE$61,((HLOOKUP(F1228,kubbATPmodel!$I$5:$HE$61,56,0))+1),0),0)</f>
        <v>0</v>
      </c>
      <c r="H1228" s="15" t="str">
        <f t="shared" si="19"/>
        <v>nevyplněno</v>
      </c>
    </row>
    <row r="1229" spans="7:8" x14ac:dyDescent="0.25">
      <c r="G1229" s="12">
        <f>IF(H1229="ano",VLOOKUP('databáze bodů'!D1229,kubbATPmodel!$H$9:$HE$61,((HLOOKUP(F1229,kubbATPmodel!$I$5:$HE$61,56,0))+1),0),0)</f>
        <v>0</v>
      </c>
      <c r="H1229" s="15" t="str">
        <f t="shared" si="19"/>
        <v>nevyplněno</v>
      </c>
    </row>
    <row r="1230" spans="7:8" x14ac:dyDescent="0.25">
      <c r="G1230" s="12">
        <f>IF(H1230="ano",VLOOKUP('databáze bodů'!D1230,kubbATPmodel!$H$9:$HE$61,((HLOOKUP(F1230,kubbATPmodel!$I$5:$HE$61,56,0))+1),0),0)</f>
        <v>0</v>
      </c>
      <c r="H1230" s="15" t="str">
        <f t="shared" si="19"/>
        <v>nevyplněno</v>
      </c>
    </row>
    <row r="1231" spans="7:8" x14ac:dyDescent="0.25">
      <c r="G1231" s="12">
        <f>IF(H1231="ano",VLOOKUP('databáze bodů'!D1231,kubbATPmodel!$H$9:$HE$61,((HLOOKUP(F1231,kubbATPmodel!$I$5:$HE$61,56,0))+1),0),0)</f>
        <v>0</v>
      </c>
      <c r="H1231" s="15" t="str">
        <f t="shared" si="19"/>
        <v>nevyplněno</v>
      </c>
    </row>
    <row r="1232" spans="7:8" x14ac:dyDescent="0.25">
      <c r="G1232" s="12">
        <f>IF(H1232="ano",VLOOKUP('databáze bodů'!D1232,kubbATPmodel!$H$9:$HE$61,((HLOOKUP(F1232,kubbATPmodel!$I$5:$HE$61,56,0))+1),0),0)</f>
        <v>0</v>
      </c>
      <c r="H1232" s="15" t="str">
        <f t="shared" si="19"/>
        <v>nevyplněno</v>
      </c>
    </row>
    <row r="1233" spans="7:8" x14ac:dyDescent="0.25">
      <c r="G1233" s="12">
        <f>IF(H1233="ano",VLOOKUP('databáze bodů'!D1233,kubbATPmodel!$H$9:$HE$61,((HLOOKUP(F1233,kubbATPmodel!$I$5:$HE$61,56,0))+1),0),0)</f>
        <v>0</v>
      </c>
      <c r="H1233" s="15" t="str">
        <f t="shared" si="19"/>
        <v>nevyplněno</v>
      </c>
    </row>
    <row r="1234" spans="7:8" x14ac:dyDescent="0.25">
      <c r="G1234" s="12">
        <f>IF(H1234="ano",VLOOKUP('databáze bodů'!D1234,kubbATPmodel!$H$9:$HE$61,((HLOOKUP(F1234,kubbATPmodel!$I$5:$HE$61,56,0))+1),0),0)</f>
        <v>0</v>
      </c>
      <c r="H1234" s="15" t="str">
        <f t="shared" si="19"/>
        <v>nevyplněno</v>
      </c>
    </row>
    <row r="1235" spans="7:8" x14ac:dyDescent="0.25">
      <c r="G1235" s="12">
        <f>IF(H1235="ano",VLOOKUP('databáze bodů'!D1235,kubbATPmodel!$H$9:$HE$61,((HLOOKUP(F1235,kubbATPmodel!$I$5:$HE$61,56,0))+1),0),0)</f>
        <v>0</v>
      </c>
      <c r="H1235" s="15" t="str">
        <f t="shared" si="19"/>
        <v>nevyplněno</v>
      </c>
    </row>
    <row r="1236" spans="7:8" x14ac:dyDescent="0.25">
      <c r="G1236" s="12">
        <f>IF(H1236="ano",VLOOKUP('databáze bodů'!D1236,kubbATPmodel!$H$9:$HE$61,((HLOOKUP(F1236,kubbATPmodel!$I$5:$HE$61,56,0))+1),0),0)</f>
        <v>0</v>
      </c>
      <c r="H1236" s="15" t="str">
        <f t="shared" si="19"/>
        <v>nevyplněno</v>
      </c>
    </row>
    <row r="1237" spans="7:8" x14ac:dyDescent="0.25">
      <c r="G1237" s="12">
        <f>IF(H1237="ano",VLOOKUP('databáze bodů'!D1237,kubbATPmodel!$H$9:$HE$61,((HLOOKUP(F1237,kubbATPmodel!$I$5:$HE$61,56,0))+1),0),0)</f>
        <v>0</v>
      </c>
      <c r="H1237" s="15" t="str">
        <f t="shared" si="19"/>
        <v>nevyplněno</v>
      </c>
    </row>
    <row r="1238" spans="7:8" x14ac:dyDescent="0.25">
      <c r="G1238" s="12">
        <f>IF(H1238="ano",VLOOKUP('databáze bodů'!D1238,kubbATPmodel!$H$9:$HE$61,((HLOOKUP(F1238,kubbATPmodel!$I$5:$HE$61,56,0))+1),0),0)</f>
        <v>0</v>
      </c>
      <c r="H1238" s="15" t="str">
        <f t="shared" si="19"/>
        <v>nevyplněno</v>
      </c>
    </row>
    <row r="1239" spans="7:8" x14ac:dyDescent="0.25">
      <c r="G1239" s="12">
        <f>IF(H1239="ano",VLOOKUP('databáze bodů'!D1239,kubbATPmodel!$H$9:$HE$61,((HLOOKUP(F1239,kubbATPmodel!$I$5:$HE$61,56,0))+1),0),0)</f>
        <v>0</v>
      </c>
      <c r="H1239" s="15" t="str">
        <f t="shared" si="19"/>
        <v>nevyplněno</v>
      </c>
    </row>
    <row r="1240" spans="7:8" x14ac:dyDescent="0.25">
      <c r="G1240" s="12">
        <f>IF(H1240="ano",VLOOKUP('databáze bodů'!D1240,kubbATPmodel!$H$9:$HE$61,((HLOOKUP(F1240,kubbATPmodel!$I$5:$HE$61,56,0))+1),0),0)</f>
        <v>0</v>
      </c>
      <c r="H1240" s="15" t="str">
        <f t="shared" si="19"/>
        <v>nevyplněno</v>
      </c>
    </row>
    <row r="1241" spans="7:8" x14ac:dyDescent="0.25">
      <c r="G1241" s="12">
        <f>IF(H1241="ano",VLOOKUP('databáze bodů'!D1241,kubbATPmodel!$H$9:$HE$61,((HLOOKUP(F1241,kubbATPmodel!$I$5:$HE$61,56,0))+1),0),0)</f>
        <v>0</v>
      </c>
      <c r="H1241" s="15" t="str">
        <f t="shared" si="19"/>
        <v>nevyplněno</v>
      </c>
    </row>
    <row r="1242" spans="7:8" x14ac:dyDescent="0.25">
      <c r="G1242" s="12">
        <f>IF(H1242="ano",VLOOKUP('databáze bodů'!D1242,kubbATPmodel!$H$9:$HE$61,((HLOOKUP(F1242,kubbATPmodel!$I$5:$HE$61,56,0))+1),0),0)</f>
        <v>0</v>
      </c>
      <c r="H1242" s="15" t="str">
        <f t="shared" si="19"/>
        <v>nevyplněno</v>
      </c>
    </row>
    <row r="1243" spans="7:8" x14ac:dyDescent="0.25">
      <c r="G1243" s="12">
        <f>IF(H1243="ano",VLOOKUP('databáze bodů'!D1243,kubbATPmodel!$H$9:$HE$61,((HLOOKUP(F1243,kubbATPmodel!$I$5:$HE$61,56,0))+1),0),0)</f>
        <v>0</v>
      </c>
      <c r="H1243" s="15" t="str">
        <f t="shared" si="19"/>
        <v>nevyplněno</v>
      </c>
    </row>
    <row r="1244" spans="7:8" x14ac:dyDescent="0.25">
      <c r="G1244" s="12">
        <f>IF(H1244="ano",VLOOKUP('databáze bodů'!D1244,kubbATPmodel!$H$9:$HE$61,((HLOOKUP(F1244,kubbATPmodel!$I$5:$HE$61,56,0))+1),0),0)</f>
        <v>0</v>
      </c>
      <c r="H1244" s="15" t="str">
        <f t="shared" si="19"/>
        <v>nevyplněno</v>
      </c>
    </row>
    <row r="1245" spans="7:8" x14ac:dyDescent="0.25">
      <c r="G1245" s="12">
        <f>IF(H1245="ano",VLOOKUP('databáze bodů'!D1245,kubbATPmodel!$H$9:$HE$61,((HLOOKUP(F1245,kubbATPmodel!$I$5:$HE$61,56,0))+1),0),0)</f>
        <v>0</v>
      </c>
      <c r="H1245" s="15" t="str">
        <f t="shared" si="19"/>
        <v>nevyplněno</v>
      </c>
    </row>
    <row r="1246" spans="7:8" x14ac:dyDescent="0.25">
      <c r="G1246" s="12">
        <f>IF(H1246="ano",VLOOKUP('databáze bodů'!D1246,kubbATPmodel!$H$9:$HE$61,((HLOOKUP(F1246,kubbATPmodel!$I$5:$HE$61,56,0))+1),0),0)</f>
        <v>0</v>
      </c>
      <c r="H1246" s="15" t="str">
        <f t="shared" si="19"/>
        <v>nevyplněno</v>
      </c>
    </row>
    <row r="1247" spans="7:8" x14ac:dyDescent="0.25">
      <c r="G1247" s="12">
        <f>IF(H1247="ano",VLOOKUP('databáze bodů'!D1247,kubbATPmodel!$H$9:$HE$61,((HLOOKUP(F1247,kubbATPmodel!$I$5:$HE$61,56,0))+1),0),0)</f>
        <v>0</v>
      </c>
      <c r="H1247" s="15" t="str">
        <f t="shared" si="19"/>
        <v>nevyplněno</v>
      </c>
    </row>
    <row r="1248" spans="7:8" x14ac:dyDescent="0.25">
      <c r="G1248" s="12">
        <f>IF(H1248="ano",VLOOKUP('databáze bodů'!D1248,kubbATPmodel!$H$9:$HE$61,((HLOOKUP(F1248,kubbATPmodel!$I$5:$HE$61,56,0))+1),0),0)</f>
        <v>0</v>
      </c>
      <c r="H1248" s="15" t="str">
        <f t="shared" si="19"/>
        <v>nevyplněno</v>
      </c>
    </row>
    <row r="1249" spans="7:8" x14ac:dyDescent="0.25">
      <c r="G1249" s="12">
        <f>IF(H1249="ano",VLOOKUP('databáze bodů'!D1249,kubbATPmodel!$H$9:$HE$61,((HLOOKUP(F1249,kubbATPmodel!$I$5:$HE$61,56,0))+1),0),0)</f>
        <v>0</v>
      </c>
      <c r="H1249" s="15" t="str">
        <f t="shared" si="19"/>
        <v>nevyplněno</v>
      </c>
    </row>
    <row r="1250" spans="7:8" x14ac:dyDescent="0.25">
      <c r="G1250" s="12">
        <f>IF(H1250="ano",VLOOKUP('databáze bodů'!D1250,kubbATPmodel!$H$9:$HE$61,((HLOOKUP(F1250,kubbATPmodel!$I$5:$HE$61,56,0))+1),0),0)</f>
        <v>0</v>
      </c>
      <c r="H1250" s="15" t="str">
        <f t="shared" si="19"/>
        <v>nevyplněno</v>
      </c>
    </row>
    <row r="1251" spans="7:8" x14ac:dyDescent="0.25">
      <c r="G1251" s="12">
        <f>IF(H1251="ano",VLOOKUP('databáze bodů'!D1251,kubbATPmodel!$H$9:$HE$61,((HLOOKUP(F1251,kubbATPmodel!$I$5:$HE$61,56,0))+1),0),0)</f>
        <v>0</v>
      </c>
      <c r="H1251" s="15" t="str">
        <f t="shared" si="19"/>
        <v>nevyplněno</v>
      </c>
    </row>
    <row r="1252" spans="7:8" x14ac:dyDescent="0.25">
      <c r="G1252" s="12">
        <f>IF(H1252="ano",VLOOKUP('databáze bodů'!D1252,kubbATPmodel!$H$9:$HE$61,((HLOOKUP(F1252,kubbATPmodel!$I$5:$HE$61,56,0))+1),0),0)</f>
        <v>0</v>
      </c>
      <c r="H1252" s="15" t="str">
        <f t="shared" si="19"/>
        <v>nevyplněno</v>
      </c>
    </row>
    <row r="1253" spans="7:8" x14ac:dyDescent="0.25">
      <c r="G1253" s="12">
        <f>IF(H1253="ano",VLOOKUP('databáze bodů'!D1253,kubbATPmodel!$H$9:$HE$61,((HLOOKUP(F1253,kubbATPmodel!$I$5:$HE$61,56,0))+1),0),0)</f>
        <v>0</v>
      </c>
      <c r="H1253" s="15" t="str">
        <f t="shared" si="19"/>
        <v>nevyplněno</v>
      </c>
    </row>
    <row r="1254" spans="7:8" x14ac:dyDescent="0.25">
      <c r="G1254" s="12">
        <f>IF(H1254="ano",VLOOKUP('databáze bodů'!D1254,kubbATPmodel!$H$9:$HE$61,((HLOOKUP(F1254,kubbATPmodel!$I$5:$HE$61,56,0))+1),0),0)</f>
        <v>0</v>
      </c>
      <c r="H1254" s="15" t="str">
        <f t="shared" si="19"/>
        <v>nevyplněno</v>
      </c>
    </row>
    <row r="1255" spans="7:8" x14ac:dyDescent="0.25">
      <c r="G1255" s="12">
        <f>IF(H1255="ano",VLOOKUP('databáze bodů'!D1255,kubbATPmodel!$H$9:$HE$61,((HLOOKUP(F1255,kubbATPmodel!$I$5:$HE$61,56,0))+1),0),0)</f>
        <v>0</v>
      </c>
      <c r="H1255" s="15" t="str">
        <f t="shared" si="19"/>
        <v>nevyplněno</v>
      </c>
    </row>
    <row r="1256" spans="7:8" x14ac:dyDescent="0.25">
      <c r="G1256" s="12">
        <f>IF(H1256="ano",VLOOKUP('databáze bodů'!D1256,kubbATPmodel!$H$9:$HE$61,((HLOOKUP(F1256,kubbATPmodel!$I$5:$HE$61,56,0))+1),0),0)</f>
        <v>0</v>
      </c>
      <c r="H1256" s="15" t="str">
        <f t="shared" si="19"/>
        <v>nevyplněno</v>
      </c>
    </row>
    <row r="1257" spans="7:8" x14ac:dyDescent="0.25">
      <c r="G1257" s="12">
        <f>IF(H1257="ano",VLOOKUP('databáze bodů'!D1257,kubbATPmodel!$H$9:$HE$61,((HLOOKUP(F1257,kubbATPmodel!$I$5:$HE$61,56,0))+1),0),0)</f>
        <v>0</v>
      </c>
      <c r="H1257" s="15" t="str">
        <f t="shared" si="19"/>
        <v>nevyplněno</v>
      </c>
    </row>
    <row r="1258" spans="7:8" x14ac:dyDescent="0.25">
      <c r="G1258" s="12">
        <f>IF(H1258="ano",VLOOKUP('databáze bodů'!D1258,kubbATPmodel!$H$9:$HE$61,((HLOOKUP(F1258,kubbATPmodel!$I$5:$HE$61,56,0))+1),0),0)</f>
        <v>0</v>
      </c>
      <c r="H1258" s="15" t="str">
        <f t="shared" si="19"/>
        <v>nevyplněno</v>
      </c>
    </row>
    <row r="1259" spans="7:8" x14ac:dyDescent="0.25">
      <c r="G1259" s="12">
        <f>IF(H1259="ano",VLOOKUP('databáze bodů'!D1259,kubbATPmodel!$H$9:$HE$61,((HLOOKUP(F1259,kubbATPmodel!$I$5:$HE$61,56,0))+1),0),0)</f>
        <v>0</v>
      </c>
      <c r="H1259" s="15" t="str">
        <f t="shared" si="19"/>
        <v>nevyplněno</v>
      </c>
    </row>
    <row r="1260" spans="7:8" x14ac:dyDescent="0.25">
      <c r="G1260" s="12">
        <f>IF(H1260="ano",VLOOKUP('databáze bodů'!D1260,kubbATPmodel!$H$9:$HE$61,((HLOOKUP(F1260,kubbATPmodel!$I$5:$HE$61,56,0))+1),0),0)</f>
        <v>0</v>
      </c>
      <c r="H1260" s="15" t="str">
        <f t="shared" si="19"/>
        <v>nevyplněno</v>
      </c>
    </row>
    <row r="1261" spans="7:8" x14ac:dyDescent="0.25">
      <c r="G1261" s="12">
        <f>IF(H1261="ano",VLOOKUP('databáze bodů'!D1261,kubbATPmodel!$H$9:$HE$61,((HLOOKUP(F1261,kubbATPmodel!$I$5:$HE$61,56,0))+1),0),0)</f>
        <v>0</v>
      </c>
      <c r="H1261" s="15" t="str">
        <f t="shared" si="19"/>
        <v>nevyplněno</v>
      </c>
    </row>
    <row r="1262" spans="7:8" x14ac:dyDescent="0.25">
      <c r="G1262" s="12">
        <f>IF(H1262="ano",VLOOKUP('databáze bodů'!D1262,kubbATPmodel!$H$9:$HE$61,((HLOOKUP(F1262,kubbATPmodel!$I$5:$HE$61,56,0))+1),0),0)</f>
        <v>0</v>
      </c>
      <c r="H1262" s="15" t="str">
        <f t="shared" si="19"/>
        <v>nevyplněno</v>
      </c>
    </row>
    <row r="1263" spans="7:8" x14ac:dyDescent="0.25">
      <c r="G1263" s="12">
        <f>IF(H1263="ano",VLOOKUP('databáze bodů'!D1263,kubbATPmodel!$H$9:$HE$61,((HLOOKUP(F1263,kubbATPmodel!$I$5:$HE$61,56,0))+1),0),0)</f>
        <v>0</v>
      </c>
      <c r="H1263" s="15" t="str">
        <f t="shared" si="19"/>
        <v>nevyplněno</v>
      </c>
    </row>
    <row r="1264" spans="7:8" x14ac:dyDescent="0.25">
      <c r="G1264" s="12">
        <f>IF(H1264="ano",VLOOKUP('databáze bodů'!D1264,kubbATPmodel!$H$9:$HE$61,((HLOOKUP(F1264,kubbATPmodel!$I$5:$HE$61,56,0))+1),0),0)</f>
        <v>0</v>
      </c>
      <c r="H1264" s="15" t="str">
        <f t="shared" si="19"/>
        <v>nevyplněno</v>
      </c>
    </row>
    <row r="1265" spans="7:8" x14ac:dyDescent="0.25">
      <c r="G1265" s="12">
        <f>IF(H1265="ano",VLOOKUP('databáze bodů'!D1265,kubbATPmodel!$H$9:$HE$61,((HLOOKUP(F1265,kubbATPmodel!$I$5:$HE$61,56,0))+1),0),0)</f>
        <v>0</v>
      </c>
      <c r="H1265" s="15" t="str">
        <f t="shared" si="19"/>
        <v>nevyplněno</v>
      </c>
    </row>
    <row r="1266" spans="7:8" x14ac:dyDescent="0.25">
      <c r="G1266" s="12">
        <f>IF(H1266="ano",VLOOKUP('databáze bodů'!D1266,kubbATPmodel!$H$9:$HE$61,((HLOOKUP(F1266,kubbATPmodel!$I$5:$HE$61,56,0))+1),0),0)</f>
        <v>0</v>
      </c>
      <c r="H1266" s="15" t="str">
        <f t="shared" si="19"/>
        <v>nevyplněno</v>
      </c>
    </row>
    <row r="1267" spans="7:8" x14ac:dyDescent="0.25">
      <c r="G1267" s="12">
        <f>IF(H1267="ano",VLOOKUP('databáze bodů'!D1267,kubbATPmodel!$H$9:$HE$61,((HLOOKUP(F1267,kubbATPmodel!$I$5:$HE$61,56,0))+1),0),0)</f>
        <v>0</v>
      </c>
      <c r="H1267" s="15" t="str">
        <f t="shared" si="19"/>
        <v>nevyplněno</v>
      </c>
    </row>
    <row r="1268" spans="7:8" x14ac:dyDescent="0.25">
      <c r="G1268" s="12">
        <f>IF(H1268="ano",VLOOKUP('databáze bodů'!D1268,kubbATPmodel!$H$9:$HE$61,((HLOOKUP(F1268,kubbATPmodel!$I$5:$HE$61,56,0))+1),0),0)</f>
        <v>0</v>
      </c>
      <c r="H1268" s="15" t="str">
        <f t="shared" si="19"/>
        <v>nevyplněno</v>
      </c>
    </row>
    <row r="1269" spans="7:8" x14ac:dyDescent="0.25">
      <c r="G1269" s="12">
        <f>IF(H1269="ano",VLOOKUP('databáze bodů'!D1269,kubbATPmodel!$H$9:$HE$61,((HLOOKUP(F1269,kubbATPmodel!$I$5:$HE$61,56,0))+1),0),0)</f>
        <v>0</v>
      </c>
      <c r="H1269" s="15" t="str">
        <f t="shared" si="19"/>
        <v>nevyplněno</v>
      </c>
    </row>
    <row r="1270" spans="7:8" x14ac:dyDescent="0.25">
      <c r="G1270" s="12">
        <f>IF(H1270="ano",VLOOKUP('databáze bodů'!D1270,kubbATPmodel!$H$9:$HE$61,((HLOOKUP(F1270,kubbATPmodel!$I$5:$HE$61,56,0))+1),0),0)</f>
        <v>0</v>
      </c>
      <c r="H1270" s="15" t="str">
        <f t="shared" si="19"/>
        <v>nevyplněno</v>
      </c>
    </row>
    <row r="1271" spans="7:8" x14ac:dyDescent="0.25">
      <c r="G1271" s="12">
        <f>IF(H1271="ano",VLOOKUP('databáze bodů'!D1271,kubbATPmodel!$H$9:$HE$61,((HLOOKUP(F1271,kubbATPmodel!$I$5:$HE$61,56,0))+1),0),0)</f>
        <v>0</v>
      </c>
      <c r="H1271" s="15" t="str">
        <f t="shared" si="19"/>
        <v>nevyplněno</v>
      </c>
    </row>
    <row r="1272" spans="7:8" x14ac:dyDescent="0.25">
      <c r="G1272" s="12">
        <f>IF(H1272="ano",VLOOKUP('databáze bodů'!D1272,kubbATPmodel!$H$9:$HE$61,((HLOOKUP(F1272,kubbATPmodel!$I$5:$HE$61,56,0))+1),0),0)</f>
        <v>0</v>
      </c>
      <c r="H1272" s="15" t="str">
        <f t="shared" si="19"/>
        <v>nevyplněno</v>
      </c>
    </row>
    <row r="1273" spans="7:8" x14ac:dyDescent="0.25">
      <c r="G1273" s="12">
        <f>IF(H1273="ano",VLOOKUP('databáze bodů'!D1273,kubbATPmodel!$H$9:$HE$61,((HLOOKUP(F1273,kubbATPmodel!$I$5:$HE$61,56,0))+1),0),0)</f>
        <v>0</v>
      </c>
      <c r="H1273" s="15" t="str">
        <f t="shared" si="19"/>
        <v>nevyplněno</v>
      </c>
    </row>
    <row r="1274" spans="7:8" x14ac:dyDescent="0.25">
      <c r="G1274" s="12">
        <f>IF(H1274="ano",VLOOKUP('databáze bodů'!D1274,kubbATPmodel!$H$9:$HE$61,((HLOOKUP(F1274,kubbATPmodel!$I$5:$HE$61,56,0))+1),0),0)</f>
        <v>0</v>
      </c>
      <c r="H1274" s="15" t="str">
        <f t="shared" si="19"/>
        <v>nevyplněno</v>
      </c>
    </row>
    <row r="1275" spans="7:8" x14ac:dyDescent="0.25">
      <c r="G1275" s="12">
        <f>IF(H1275="ano",VLOOKUP('databáze bodů'!D1275,kubbATPmodel!$H$9:$HE$61,((HLOOKUP(F1275,kubbATPmodel!$I$5:$HE$61,56,0))+1),0),0)</f>
        <v>0</v>
      </c>
      <c r="H1275" s="15" t="str">
        <f t="shared" si="19"/>
        <v>nevyplněno</v>
      </c>
    </row>
    <row r="1276" spans="7:8" x14ac:dyDescent="0.25">
      <c r="G1276" s="12">
        <f>IF(H1276="ano",VLOOKUP('databáze bodů'!D1276,kubbATPmodel!$H$9:$HE$61,((HLOOKUP(F1276,kubbATPmodel!$I$5:$HE$61,56,0))+1),0),0)</f>
        <v>0</v>
      </c>
      <c r="H1276" s="15" t="str">
        <f t="shared" si="19"/>
        <v>nevyplněno</v>
      </c>
    </row>
    <row r="1277" spans="7:8" x14ac:dyDescent="0.25">
      <c r="G1277" s="12">
        <f>IF(H1277="ano",VLOOKUP('databáze bodů'!D1277,kubbATPmodel!$H$9:$HE$61,((HLOOKUP(F1277,kubbATPmodel!$I$5:$HE$61,56,0))+1),0),0)</f>
        <v>0</v>
      </c>
      <c r="H1277" s="15" t="str">
        <f t="shared" si="19"/>
        <v>nevyplněno</v>
      </c>
    </row>
    <row r="1278" spans="7:8" x14ac:dyDescent="0.25">
      <c r="G1278" s="12">
        <f>IF(H1278="ano",VLOOKUP('databáze bodů'!D1278,kubbATPmodel!$H$9:$HE$61,((HLOOKUP(F1278,kubbATPmodel!$I$5:$HE$61,56,0))+1),0),0)</f>
        <v>0</v>
      </c>
      <c r="H1278" s="15" t="str">
        <f t="shared" si="19"/>
        <v>nevyplněno</v>
      </c>
    </row>
    <row r="1279" spans="7:8" x14ac:dyDescent="0.25">
      <c r="G1279" s="12">
        <f>IF(H1279="ano",VLOOKUP('databáze bodů'!D1279,kubbATPmodel!$H$9:$HE$61,((HLOOKUP(F1279,kubbATPmodel!$I$5:$HE$61,56,0))+1),0),0)</f>
        <v>0</v>
      </c>
      <c r="H1279" s="15" t="str">
        <f t="shared" si="19"/>
        <v>nevyplněno</v>
      </c>
    </row>
    <row r="1280" spans="7:8" x14ac:dyDescent="0.25">
      <c r="G1280" s="12">
        <f>IF(H1280="ano",VLOOKUP('databáze bodů'!D1280,kubbATPmodel!$H$9:$HE$61,((HLOOKUP(F1280,kubbATPmodel!$I$5:$HE$61,56,0))+1),0),0)</f>
        <v>0</v>
      </c>
      <c r="H1280" s="15" t="str">
        <f t="shared" si="19"/>
        <v>nevyplněno</v>
      </c>
    </row>
    <row r="1281" spans="7:8" x14ac:dyDescent="0.25">
      <c r="G1281" s="12">
        <f>IF(H1281="ano",VLOOKUP('databáze bodů'!D1281,kubbATPmodel!$H$9:$HE$61,((HLOOKUP(F1281,kubbATPmodel!$I$5:$HE$61,56,0))+1),0),0)</f>
        <v>0</v>
      </c>
      <c r="H1281" s="15" t="str">
        <f t="shared" si="19"/>
        <v>nevyplněno</v>
      </c>
    </row>
    <row r="1282" spans="7:8" x14ac:dyDescent="0.25">
      <c r="G1282" s="12">
        <f>IF(H1282="ano",VLOOKUP('databáze bodů'!D1282,kubbATPmodel!$H$9:$HE$61,((HLOOKUP(F1282,kubbATPmodel!$I$5:$HE$61,56,0))+1),0),0)</f>
        <v>0</v>
      </c>
      <c r="H1282" s="15" t="str">
        <f t="shared" si="19"/>
        <v>nevyplněno</v>
      </c>
    </row>
    <row r="1283" spans="7:8" x14ac:dyDescent="0.25">
      <c r="G1283" s="12">
        <f>IF(H1283="ano",VLOOKUP('databáze bodů'!D1283,kubbATPmodel!$H$9:$HE$61,((HLOOKUP(F1283,kubbATPmodel!$I$5:$HE$61,56,0))+1),0),0)</f>
        <v>0</v>
      </c>
      <c r="H1283" s="15" t="str">
        <f t="shared" ref="H1283:H1346" si="20">IF(E1283=0,"nevyplněno",IF(($K$5-E1283)&lt;$K$3,"ano","ne"))</f>
        <v>nevyplněno</v>
      </c>
    </row>
    <row r="1284" spans="7:8" x14ac:dyDescent="0.25">
      <c r="G1284" s="12">
        <f>IF(H1284="ano",VLOOKUP('databáze bodů'!D1284,kubbATPmodel!$H$9:$HE$61,((HLOOKUP(F1284,kubbATPmodel!$I$5:$HE$61,56,0))+1),0),0)</f>
        <v>0</v>
      </c>
      <c r="H1284" s="15" t="str">
        <f t="shared" si="20"/>
        <v>nevyplněno</v>
      </c>
    </row>
    <row r="1285" spans="7:8" x14ac:dyDescent="0.25">
      <c r="G1285" s="12">
        <f>IF(H1285="ano",VLOOKUP('databáze bodů'!D1285,kubbATPmodel!$H$9:$HE$61,((HLOOKUP(F1285,kubbATPmodel!$I$5:$HE$61,56,0))+1),0),0)</f>
        <v>0</v>
      </c>
      <c r="H1285" s="15" t="str">
        <f t="shared" si="20"/>
        <v>nevyplněno</v>
      </c>
    </row>
    <row r="1286" spans="7:8" x14ac:dyDescent="0.25">
      <c r="G1286" s="12">
        <f>IF(H1286="ano",VLOOKUP('databáze bodů'!D1286,kubbATPmodel!$H$9:$HE$61,((HLOOKUP(F1286,kubbATPmodel!$I$5:$HE$61,56,0))+1),0),0)</f>
        <v>0</v>
      </c>
      <c r="H1286" s="15" t="str">
        <f t="shared" si="20"/>
        <v>nevyplněno</v>
      </c>
    </row>
    <row r="1287" spans="7:8" x14ac:dyDescent="0.25">
      <c r="G1287" s="12">
        <f>IF(H1287="ano",VLOOKUP('databáze bodů'!D1287,kubbATPmodel!$H$9:$HE$61,((HLOOKUP(F1287,kubbATPmodel!$I$5:$HE$61,56,0))+1),0),0)</f>
        <v>0</v>
      </c>
      <c r="H1287" s="15" t="str">
        <f t="shared" si="20"/>
        <v>nevyplněno</v>
      </c>
    </row>
    <row r="1288" spans="7:8" x14ac:dyDescent="0.25">
      <c r="G1288" s="12">
        <f>IF(H1288="ano",VLOOKUP('databáze bodů'!D1288,kubbATPmodel!$H$9:$HE$61,((HLOOKUP(F1288,kubbATPmodel!$I$5:$HE$61,56,0))+1),0),0)</f>
        <v>0</v>
      </c>
      <c r="H1288" s="15" t="str">
        <f t="shared" si="20"/>
        <v>nevyplněno</v>
      </c>
    </row>
    <row r="1289" spans="7:8" x14ac:dyDescent="0.25">
      <c r="G1289" s="12">
        <f>IF(H1289="ano",VLOOKUP('databáze bodů'!D1289,kubbATPmodel!$H$9:$HE$61,((HLOOKUP(F1289,kubbATPmodel!$I$5:$HE$61,56,0))+1),0),0)</f>
        <v>0</v>
      </c>
      <c r="H1289" s="15" t="str">
        <f t="shared" si="20"/>
        <v>nevyplněno</v>
      </c>
    </row>
    <row r="1290" spans="7:8" x14ac:dyDescent="0.25">
      <c r="G1290" s="12">
        <f>IF(H1290="ano",VLOOKUP('databáze bodů'!D1290,kubbATPmodel!$H$9:$HE$61,((HLOOKUP(F1290,kubbATPmodel!$I$5:$HE$61,56,0))+1),0),0)</f>
        <v>0</v>
      </c>
      <c r="H1290" s="15" t="str">
        <f t="shared" si="20"/>
        <v>nevyplněno</v>
      </c>
    </row>
    <row r="1291" spans="7:8" x14ac:dyDescent="0.25">
      <c r="G1291" s="12">
        <f>IF(H1291="ano",VLOOKUP('databáze bodů'!D1291,kubbATPmodel!$H$9:$HE$61,((HLOOKUP(F1291,kubbATPmodel!$I$5:$HE$61,56,0))+1),0),0)</f>
        <v>0</v>
      </c>
      <c r="H1291" s="15" t="str">
        <f t="shared" si="20"/>
        <v>nevyplněno</v>
      </c>
    </row>
    <row r="1292" spans="7:8" x14ac:dyDescent="0.25">
      <c r="G1292" s="12">
        <f>IF(H1292="ano",VLOOKUP('databáze bodů'!D1292,kubbATPmodel!$H$9:$HE$61,((HLOOKUP(F1292,kubbATPmodel!$I$5:$HE$61,56,0))+1),0),0)</f>
        <v>0</v>
      </c>
      <c r="H1292" s="15" t="str">
        <f t="shared" si="20"/>
        <v>nevyplněno</v>
      </c>
    </row>
    <row r="1293" spans="7:8" x14ac:dyDescent="0.25">
      <c r="G1293" s="12">
        <f>IF(H1293="ano",VLOOKUP('databáze bodů'!D1293,kubbATPmodel!$H$9:$HE$61,((HLOOKUP(F1293,kubbATPmodel!$I$5:$HE$61,56,0))+1),0),0)</f>
        <v>0</v>
      </c>
      <c r="H1293" s="15" t="str">
        <f t="shared" si="20"/>
        <v>nevyplněno</v>
      </c>
    </row>
    <row r="1294" spans="7:8" x14ac:dyDescent="0.25">
      <c r="G1294" s="12">
        <f>IF(H1294="ano",VLOOKUP('databáze bodů'!D1294,kubbATPmodel!$H$9:$HE$61,((HLOOKUP(F1294,kubbATPmodel!$I$5:$HE$61,56,0))+1),0),0)</f>
        <v>0</v>
      </c>
      <c r="H1294" s="15" t="str">
        <f t="shared" si="20"/>
        <v>nevyplněno</v>
      </c>
    </row>
    <row r="1295" spans="7:8" x14ac:dyDescent="0.25">
      <c r="G1295" s="12">
        <f>IF(H1295="ano",VLOOKUP('databáze bodů'!D1295,kubbATPmodel!$H$9:$HE$61,((HLOOKUP(F1295,kubbATPmodel!$I$5:$HE$61,56,0))+1),0),0)</f>
        <v>0</v>
      </c>
      <c r="H1295" s="15" t="str">
        <f t="shared" si="20"/>
        <v>nevyplněno</v>
      </c>
    </row>
    <row r="1296" spans="7:8" x14ac:dyDescent="0.25">
      <c r="G1296" s="12">
        <f>IF(H1296="ano",VLOOKUP('databáze bodů'!D1296,kubbATPmodel!$H$9:$HE$61,((HLOOKUP(F1296,kubbATPmodel!$I$5:$HE$61,56,0))+1),0),0)</f>
        <v>0</v>
      </c>
      <c r="H1296" s="15" t="str">
        <f t="shared" si="20"/>
        <v>nevyplněno</v>
      </c>
    </row>
    <row r="1297" spans="7:8" x14ac:dyDescent="0.25">
      <c r="G1297" s="12">
        <f>IF(H1297="ano",VLOOKUP('databáze bodů'!D1297,kubbATPmodel!$H$9:$HE$61,((HLOOKUP(F1297,kubbATPmodel!$I$5:$HE$61,56,0))+1),0),0)</f>
        <v>0</v>
      </c>
      <c r="H1297" s="15" t="str">
        <f t="shared" si="20"/>
        <v>nevyplněno</v>
      </c>
    </row>
    <row r="1298" spans="7:8" x14ac:dyDescent="0.25">
      <c r="G1298" s="12">
        <f>IF(H1298="ano",VLOOKUP('databáze bodů'!D1298,kubbATPmodel!$H$9:$HE$61,((HLOOKUP(F1298,kubbATPmodel!$I$5:$HE$61,56,0))+1),0),0)</f>
        <v>0</v>
      </c>
      <c r="H1298" s="15" t="str">
        <f t="shared" si="20"/>
        <v>nevyplněno</v>
      </c>
    </row>
    <row r="1299" spans="7:8" x14ac:dyDescent="0.25">
      <c r="G1299" s="12">
        <f>IF(H1299="ano",VLOOKUP('databáze bodů'!D1299,kubbATPmodel!$H$9:$HE$61,((HLOOKUP(F1299,kubbATPmodel!$I$5:$HE$61,56,0))+1),0),0)</f>
        <v>0</v>
      </c>
      <c r="H1299" s="15" t="str">
        <f t="shared" si="20"/>
        <v>nevyplněno</v>
      </c>
    </row>
    <row r="1300" spans="7:8" x14ac:dyDescent="0.25">
      <c r="G1300" s="12">
        <f>IF(H1300="ano",VLOOKUP('databáze bodů'!D1300,kubbATPmodel!$H$9:$HE$61,((HLOOKUP(F1300,kubbATPmodel!$I$5:$HE$61,56,0))+1),0),0)</f>
        <v>0</v>
      </c>
      <c r="H1300" s="15" t="str">
        <f t="shared" si="20"/>
        <v>nevyplněno</v>
      </c>
    </row>
    <row r="1301" spans="7:8" x14ac:dyDescent="0.25">
      <c r="G1301" s="12">
        <f>IF(H1301="ano",VLOOKUP('databáze bodů'!D1301,kubbATPmodel!$H$9:$HE$61,((HLOOKUP(F1301,kubbATPmodel!$I$5:$HE$61,56,0))+1),0),0)</f>
        <v>0</v>
      </c>
      <c r="H1301" s="15" t="str">
        <f t="shared" si="20"/>
        <v>nevyplněno</v>
      </c>
    </row>
    <row r="1302" spans="7:8" x14ac:dyDescent="0.25">
      <c r="G1302" s="12">
        <f>IF(H1302="ano",VLOOKUP('databáze bodů'!D1302,kubbATPmodel!$H$9:$HE$61,((HLOOKUP(F1302,kubbATPmodel!$I$5:$HE$61,56,0))+1),0),0)</f>
        <v>0</v>
      </c>
      <c r="H1302" s="15" t="str">
        <f t="shared" si="20"/>
        <v>nevyplněno</v>
      </c>
    </row>
    <row r="1303" spans="7:8" x14ac:dyDescent="0.25">
      <c r="G1303" s="12">
        <f>IF(H1303="ano",VLOOKUP('databáze bodů'!D1303,kubbATPmodel!$H$9:$HE$61,((HLOOKUP(F1303,kubbATPmodel!$I$5:$HE$61,56,0))+1),0),0)</f>
        <v>0</v>
      </c>
      <c r="H1303" s="15" t="str">
        <f t="shared" si="20"/>
        <v>nevyplněno</v>
      </c>
    </row>
    <row r="1304" spans="7:8" x14ac:dyDescent="0.25">
      <c r="G1304" s="12">
        <f>IF(H1304="ano",VLOOKUP('databáze bodů'!D1304,kubbATPmodel!$H$9:$HE$61,((HLOOKUP(F1304,kubbATPmodel!$I$5:$HE$61,56,0))+1),0),0)</f>
        <v>0</v>
      </c>
      <c r="H1304" s="15" t="str">
        <f t="shared" si="20"/>
        <v>nevyplněno</v>
      </c>
    </row>
    <row r="1305" spans="7:8" x14ac:dyDescent="0.25">
      <c r="G1305" s="12">
        <f>IF(H1305="ano",VLOOKUP('databáze bodů'!D1305,kubbATPmodel!$H$9:$HE$61,((HLOOKUP(F1305,kubbATPmodel!$I$5:$HE$61,56,0))+1),0),0)</f>
        <v>0</v>
      </c>
      <c r="H1305" s="15" t="str">
        <f t="shared" si="20"/>
        <v>nevyplněno</v>
      </c>
    </row>
    <row r="1306" spans="7:8" x14ac:dyDescent="0.25">
      <c r="G1306" s="12">
        <f>IF(H1306="ano",VLOOKUP('databáze bodů'!D1306,kubbATPmodel!$H$9:$HE$61,((HLOOKUP(F1306,kubbATPmodel!$I$5:$HE$61,56,0))+1),0),0)</f>
        <v>0</v>
      </c>
      <c r="H1306" s="15" t="str">
        <f t="shared" si="20"/>
        <v>nevyplněno</v>
      </c>
    </row>
    <row r="1307" spans="7:8" x14ac:dyDescent="0.25">
      <c r="G1307" s="12">
        <f>IF(H1307="ano",VLOOKUP('databáze bodů'!D1307,kubbATPmodel!$H$9:$HE$61,((HLOOKUP(F1307,kubbATPmodel!$I$5:$HE$61,56,0))+1),0),0)</f>
        <v>0</v>
      </c>
      <c r="H1307" s="15" t="str">
        <f t="shared" si="20"/>
        <v>nevyplněno</v>
      </c>
    </row>
    <row r="1308" spans="7:8" x14ac:dyDescent="0.25">
      <c r="G1308" s="12">
        <f>IF(H1308="ano",VLOOKUP('databáze bodů'!D1308,kubbATPmodel!$H$9:$HE$61,((HLOOKUP(F1308,kubbATPmodel!$I$5:$HE$61,56,0))+1),0),0)</f>
        <v>0</v>
      </c>
      <c r="H1308" s="15" t="str">
        <f t="shared" si="20"/>
        <v>nevyplněno</v>
      </c>
    </row>
    <row r="1309" spans="7:8" x14ac:dyDescent="0.25">
      <c r="G1309" s="12">
        <f>IF(H1309="ano",VLOOKUP('databáze bodů'!D1309,kubbATPmodel!$H$9:$HE$61,((HLOOKUP(F1309,kubbATPmodel!$I$5:$HE$61,56,0))+1),0),0)</f>
        <v>0</v>
      </c>
      <c r="H1309" s="15" t="str">
        <f t="shared" si="20"/>
        <v>nevyplněno</v>
      </c>
    </row>
    <row r="1310" spans="7:8" x14ac:dyDescent="0.25">
      <c r="G1310" s="12">
        <f>IF(H1310="ano",VLOOKUP('databáze bodů'!D1310,kubbATPmodel!$H$9:$HE$61,((HLOOKUP(F1310,kubbATPmodel!$I$5:$HE$61,56,0))+1),0),0)</f>
        <v>0</v>
      </c>
      <c r="H1310" s="15" t="str">
        <f t="shared" si="20"/>
        <v>nevyplněno</v>
      </c>
    </row>
    <row r="1311" spans="7:8" x14ac:dyDescent="0.25">
      <c r="G1311" s="12">
        <f>IF(H1311="ano",VLOOKUP('databáze bodů'!D1311,kubbATPmodel!$H$9:$HE$61,((HLOOKUP(F1311,kubbATPmodel!$I$5:$HE$61,56,0))+1),0),0)</f>
        <v>0</v>
      </c>
      <c r="H1311" s="15" t="str">
        <f t="shared" si="20"/>
        <v>nevyplněno</v>
      </c>
    </row>
    <row r="1312" spans="7:8" x14ac:dyDescent="0.25">
      <c r="G1312" s="12">
        <f>IF(H1312="ano",VLOOKUP('databáze bodů'!D1312,kubbATPmodel!$H$9:$HE$61,((HLOOKUP(F1312,kubbATPmodel!$I$5:$HE$61,56,0))+1),0),0)</f>
        <v>0</v>
      </c>
      <c r="H1312" s="15" t="str">
        <f t="shared" si="20"/>
        <v>nevyplněno</v>
      </c>
    </row>
    <row r="1313" spans="7:8" x14ac:dyDescent="0.25">
      <c r="G1313" s="12">
        <f>IF(H1313="ano",VLOOKUP('databáze bodů'!D1313,kubbATPmodel!$H$9:$HE$61,((HLOOKUP(F1313,kubbATPmodel!$I$5:$HE$61,56,0))+1),0),0)</f>
        <v>0</v>
      </c>
      <c r="H1313" s="15" t="str">
        <f t="shared" si="20"/>
        <v>nevyplněno</v>
      </c>
    </row>
    <row r="1314" spans="7:8" x14ac:dyDescent="0.25">
      <c r="G1314" s="12">
        <f>IF(H1314="ano",VLOOKUP('databáze bodů'!D1314,kubbATPmodel!$H$9:$HE$61,((HLOOKUP(F1314,kubbATPmodel!$I$5:$HE$61,56,0))+1),0),0)</f>
        <v>0</v>
      </c>
      <c r="H1314" s="15" t="str">
        <f t="shared" si="20"/>
        <v>nevyplněno</v>
      </c>
    </row>
    <row r="1315" spans="7:8" x14ac:dyDescent="0.25">
      <c r="G1315" s="12">
        <f>IF(H1315="ano",VLOOKUP('databáze bodů'!D1315,kubbATPmodel!$H$9:$HE$61,((HLOOKUP(F1315,kubbATPmodel!$I$5:$HE$61,56,0))+1),0),0)</f>
        <v>0</v>
      </c>
      <c r="H1315" s="15" t="str">
        <f t="shared" si="20"/>
        <v>nevyplněno</v>
      </c>
    </row>
    <row r="1316" spans="7:8" x14ac:dyDescent="0.25">
      <c r="G1316" s="12">
        <f>IF(H1316="ano",VLOOKUP('databáze bodů'!D1316,kubbATPmodel!$H$9:$HE$61,((HLOOKUP(F1316,kubbATPmodel!$I$5:$HE$61,56,0))+1),0),0)</f>
        <v>0</v>
      </c>
      <c r="H1316" s="15" t="str">
        <f t="shared" si="20"/>
        <v>nevyplněno</v>
      </c>
    </row>
    <row r="1317" spans="7:8" x14ac:dyDescent="0.25">
      <c r="G1317" s="12">
        <f>IF(H1317="ano",VLOOKUP('databáze bodů'!D1317,kubbATPmodel!$H$9:$HE$61,((HLOOKUP(F1317,kubbATPmodel!$I$5:$HE$61,56,0))+1),0),0)</f>
        <v>0</v>
      </c>
      <c r="H1317" s="15" t="str">
        <f t="shared" si="20"/>
        <v>nevyplněno</v>
      </c>
    </row>
    <row r="1318" spans="7:8" x14ac:dyDescent="0.25">
      <c r="G1318" s="12">
        <f>IF(H1318="ano",VLOOKUP('databáze bodů'!D1318,kubbATPmodel!$H$9:$HE$61,((HLOOKUP(F1318,kubbATPmodel!$I$5:$HE$61,56,0))+1),0),0)</f>
        <v>0</v>
      </c>
      <c r="H1318" s="15" t="str">
        <f t="shared" si="20"/>
        <v>nevyplněno</v>
      </c>
    </row>
    <row r="1319" spans="7:8" x14ac:dyDescent="0.25">
      <c r="G1319" s="12">
        <f>IF(H1319="ano",VLOOKUP('databáze bodů'!D1319,kubbATPmodel!$H$9:$HE$61,((HLOOKUP(F1319,kubbATPmodel!$I$5:$HE$61,56,0))+1),0),0)</f>
        <v>0</v>
      </c>
      <c r="H1319" s="15" t="str">
        <f t="shared" si="20"/>
        <v>nevyplněno</v>
      </c>
    </row>
    <row r="1320" spans="7:8" x14ac:dyDescent="0.25">
      <c r="G1320" s="12">
        <f>IF(H1320="ano",VLOOKUP('databáze bodů'!D1320,kubbATPmodel!$H$9:$HE$61,((HLOOKUP(F1320,kubbATPmodel!$I$5:$HE$61,56,0))+1),0),0)</f>
        <v>0</v>
      </c>
      <c r="H1320" s="15" t="str">
        <f t="shared" si="20"/>
        <v>nevyplněno</v>
      </c>
    </row>
    <row r="1321" spans="7:8" x14ac:dyDescent="0.25">
      <c r="G1321" s="12">
        <f>IF(H1321="ano",VLOOKUP('databáze bodů'!D1321,kubbATPmodel!$H$9:$HE$61,((HLOOKUP(F1321,kubbATPmodel!$I$5:$HE$61,56,0))+1),0),0)</f>
        <v>0</v>
      </c>
      <c r="H1321" s="15" t="str">
        <f t="shared" si="20"/>
        <v>nevyplněno</v>
      </c>
    </row>
    <row r="1322" spans="7:8" x14ac:dyDescent="0.25">
      <c r="G1322" s="12">
        <f>IF(H1322="ano",VLOOKUP('databáze bodů'!D1322,kubbATPmodel!$H$9:$HE$61,((HLOOKUP(F1322,kubbATPmodel!$I$5:$HE$61,56,0))+1),0),0)</f>
        <v>0</v>
      </c>
      <c r="H1322" s="15" t="str">
        <f t="shared" si="20"/>
        <v>nevyplněno</v>
      </c>
    </row>
    <row r="1323" spans="7:8" x14ac:dyDescent="0.25">
      <c r="G1323" s="12">
        <f>IF(H1323="ano",VLOOKUP('databáze bodů'!D1323,kubbATPmodel!$H$9:$HE$61,((HLOOKUP(F1323,kubbATPmodel!$I$5:$HE$61,56,0))+1),0),0)</f>
        <v>0</v>
      </c>
      <c r="H1323" s="15" t="str">
        <f t="shared" si="20"/>
        <v>nevyplněno</v>
      </c>
    </row>
    <row r="1324" spans="7:8" x14ac:dyDescent="0.25">
      <c r="G1324" s="12">
        <f>IF(H1324="ano",VLOOKUP('databáze bodů'!D1324,kubbATPmodel!$H$9:$HE$61,((HLOOKUP(F1324,kubbATPmodel!$I$5:$HE$61,56,0))+1),0),0)</f>
        <v>0</v>
      </c>
      <c r="H1324" s="15" t="str">
        <f t="shared" si="20"/>
        <v>nevyplněno</v>
      </c>
    </row>
    <row r="1325" spans="7:8" x14ac:dyDescent="0.25">
      <c r="G1325" s="12">
        <f>IF(H1325="ano",VLOOKUP('databáze bodů'!D1325,kubbATPmodel!$H$9:$HE$61,((HLOOKUP(F1325,kubbATPmodel!$I$5:$HE$61,56,0))+1),0),0)</f>
        <v>0</v>
      </c>
      <c r="H1325" s="15" t="str">
        <f t="shared" si="20"/>
        <v>nevyplněno</v>
      </c>
    </row>
    <row r="1326" spans="7:8" x14ac:dyDescent="0.25">
      <c r="G1326" s="12">
        <f>IF(H1326="ano",VLOOKUP('databáze bodů'!D1326,kubbATPmodel!$H$9:$HE$61,((HLOOKUP(F1326,kubbATPmodel!$I$5:$HE$61,56,0))+1),0),0)</f>
        <v>0</v>
      </c>
      <c r="H1326" s="15" t="str">
        <f t="shared" si="20"/>
        <v>nevyplněno</v>
      </c>
    </row>
    <row r="1327" spans="7:8" x14ac:dyDescent="0.25">
      <c r="G1327" s="12">
        <f>IF(H1327="ano",VLOOKUP('databáze bodů'!D1327,kubbATPmodel!$H$9:$HE$61,((HLOOKUP(F1327,kubbATPmodel!$I$5:$HE$61,56,0))+1),0),0)</f>
        <v>0</v>
      </c>
      <c r="H1327" s="15" t="str">
        <f t="shared" si="20"/>
        <v>nevyplněno</v>
      </c>
    </row>
    <row r="1328" spans="7:8" x14ac:dyDescent="0.25">
      <c r="G1328" s="12">
        <f>IF(H1328="ano",VLOOKUP('databáze bodů'!D1328,kubbATPmodel!$H$9:$HE$61,((HLOOKUP(F1328,kubbATPmodel!$I$5:$HE$61,56,0))+1),0),0)</f>
        <v>0</v>
      </c>
      <c r="H1328" s="15" t="str">
        <f t="shared" si="20"/>
        <v>nevyplněno</v>
      </c>
    </row>
    <row r="1329" spans="7:8" x14ac:dyDescent="0.25">
      <c r="G1329" s="12">
        <f>IF(H1329="ano",VLOOKUP('databáze bodů'!D1329,kubbATPmodel!$H$9:$HE$61,((HLOOKUP(F1329,kubbATPmodel!$I$5:$HE$61,56,0))+1),0),0)</f>
        <v>0</v>
      </c>
      <c r="H1329" s="15" t="str">
        <f t="shared" si="20"/>
        <v>nevyplněno</v>
      </c>
    </row>
    <row r="1330" spans="7:8" x14ac:dyDescent="0.25">
      <c r="G1330" s="12">
        <f>IF(H1330="ano",VLOOKUP('databáze bodů'!D1330,kubbATPmodel!$H$9:$HE$61,((HLOOKUP(F1330,kubbATPmodel!$I$5:$HE$61,56,0))+1),0),0)</f>
        <v>0</v>
      </c>
      <c r="H1330" s="15" t="str">
        <f t="shared" si="20"/>
        <v>nevyplněno</v>
      </c>
    </row>
    <row r="1331" spans="7:8" x14ac:dyDescent="0.25">
      <c r="G1331" s="12">
        <f>IF(H1331="ano",VLOOKUP('databáze bodů'!D1331,kubbATPmodel!$H$9:$HE$61,((HLOOKUP(F1331,kubbATPmodel!$I$5:$HE$61,56,0))+1),0),0)</f>
        <v>0</v>
      </c>
      <c r="H1331" s="15" t="str">
        <f t="shared" si="20"/>
        <v>nevyplněno</v>
      </c>
    </row>
    <row r="1332" spans="7:8" x14ac:dyDescent="0.25">
      <c r="G1332" s="12">
        <f>IF(H1332="ano",VLOOKUP('databáze bodů'!D1332,kubbATPmodel!$H$9:$HE$61,((HLOOKUP(F1332,kubbATPmodel!$I$5:$HE$61,56,0))+1),0),0)</f>
        <v>0</v>
      </c>
      <c r="H1332" s="15" t="str">
        <f t="shared" si="20"/>
        <v>nevyplněno</v>
      </c>
    </row>
    <row r="1333" spans="7:8" x14ac:dyDescent="0.25">
      <c r="G1333" s="12">
        <f>IF(H1333="ano",VLOOKUP('databáze bodů'!D1333,kubbATPmodel!$H$9:$HE$61,((HLOOKUP(F1333,kubbATPmodel!$I$5:$HE$61,56,0))+1),0),0)</f>
        <v>0</v>
      </c>
      <c r="H1333" s="15" t="str">
        <f t="shared" si="20"/>
        <v>nevyplněno</v>
      </c>
    </row>
    <row r="1334" spans="7:8" x14ac:dyDescent="0.25">
      <c r="G1334" s="12">
        <f>IF(H1334="ano",VLOOKUP('databáze bodů'!D1334,kubbATPmodel!$H$9:$HE$61,((HLOOKUP(F1334,kubbATPmodel!$I$5:$HE$61,56,0))+1),0),0)</f>
        <v>0</v>
      </c>
      <c r="H1334" s="15" t="str">
        <f t="shared" si="20"/>
        <v>nevyplněno</v>
      </c>
    </row>
    <row r="1335" spans="7:8" x14ac:dyDescent="0.25">
      <c r="G1335" s="12">
        <f>IF(H1335="ano",VLOOKUP('databáze bodů'!D1335,kubbATPmodel!$H$9:$HE$61,((HLOOKUP(F1335,kubbATPmodel!$I$5:$HE$61,56,0))+1),0),0)</f>
        <v>0</v>
      </c>
      <c r="H1335" s="15" t="str">
        <f t="shared" si="20"/>
        <v>nevyplněno</v>
      </c>
    </row>
    <row r="1336" spans="7:8" x14ac:dyDescent="0.25">
      <c r="G1336" s="12">
        <f>IF(H1336="ano",VLOOKUP('databáze bodů'!D1336,kubbATPmodel!$H$9:$HE$61,((HLOOKUP(F1336,kubbATPmodel!$I$5:$HE$61,56,0))+1),0),0)</f>
        <v>0</v>
      </c>
      <c r="H1336" s="15" t="str">
        <f t="shared" si="20"/>
        <v>nevyplněno</v>
      </c>
    </row>
    <row r="1337" spans="7:8" x14ac:dyDescent="0.25">
      <c r="G1337" s="12">
        <f>IF(H1337="ano",VLOOKUP('databáze bodů'!D1337,kubbATPmodel!$H$9:$HE$61,((HLOOKUP(F1337,kubbATPmodel!$I$5:$HE$61,56,0))+1),0),0)</f>
        <v>0</v>
      </c>
      <c r="H1337" s="15" t="str">
        <f t="shared" si="20"/>
        <v>nevyplněno</v>
      </c>
    </row>
    <row r="1338" spans="7:8" x14ac:dyDescent="0.25">
      <c r="G1338" s="12">
        <f>IF(H1338="ano",VLOOKUP('databáze bodů'!D1338,kubbATPmodel!$H$9:$HE$61,((HLOOKUP(F1338,kubbATPmodel!$I$5:$HE$61,56,0))+1),0),0)</f>
        <v>0</v>
      </c>
      <c r="H1338" s="15" t="str">
        <f t="shared" si="20"/>
        <v>nevyplněno</v>
      </c>
    </row>
    <row r="1339" spans="7:8" x14ac:dyDescent="0.25">
      <c r="G1339" s="12">
        <f>IF(H1339="ano",VLOOKUP('databáze bodů'!D1339,kubbATPmodel!$H$9:$HE$61,((HLOOKUP(F1339,kubbATPmodel!$I$5:$HE$61,56,0))+1),0),0)</f>
        <v>0</v>
      </c>
      <c r="H1339" s="15" t="str">
        <f t="shared" si="20"/>
        <v>nevyplněno</v>
      </c>
    </row>
    <row r="1340" spans="7:8" x14ac:dyDescent="0.25">
      <c r="G1340" s="12">
        <f>IF(H1340="ano",VLOOKUP('databáze bodů'!D1340,kubbATPmodel!$H$9:$HE$61,((HLOOKUP(F1340,kubbATPmodel!$I$5:$HE$61,56,0))+1),0),0)</f>
        <v>0</v>
      </c>
      <c r="H1340" s="15" t="str">
        <f t="shared" si="20"/>
        <v>nevyplněno</v>
      </c>
    </row>
    <row r="1341" spans="7:8" x14ac:dyDescent="0.25">
      <c r="G1341" s="12">
        <f>IF(H1341="ano",VLOOKUP('databáze bodů'!D1341,kubbATPmodel!$H$9:$HE$61,((HLOOKUP(F1341,kubbATPmodel!$I$5:$HE$61,56,0))+1),0),0)</f>
        <v>0</v>
      </c>
      <c r="H1341" s="15" t="str">
        <f t="shared" si="20"/>
        <v>nevyplněno</v>
      </c>
    </row>
    <row r="1342" spans="7:8" x14ac:dyDescent="0.25">
      <c r="G1342" s="12">
        <f>IF(H1342="ano",VLOOKUP('databáze bodů'!D1342,kubbATPmodel!$H$9:$HE$61,((HLOOKUP(F1342,kubbATPmodel!$I$5:$HE$61,56,0))+1),0),0)</f>
        <v>0</v>
      </c>
      <c r="H1342" s="15" t="str">
        <f t="shared" si="20"/>
        <v>nevyplněno</v>
      </c>
    </row>
    <row r="1343" spans="7:8" x14ac:dyDescent="0.25">
      <c r="G1343" s="12">
        <f>IF(H1343="ano",VLOOKUP('databáze bodů'!D1343,kubbATPmodel!$H$9:$HE$61,((HLOOKUP(F1343,kubbATPmodel!$I$5:$HE$61,56,0))+1),0),0)</f>
        <v>0</v>
      </c>
      <c r="H1343" s="15" t="str">
        <f t="shared" si="20"/>
        <v>nevyplněno</v>
      </c>
    </row>
    <row r="1344" spans="7:8" x14ac:dyDescent="0.25">
      <c r="G1344" s="12">
        <f>IF(H1344="ano",VLOOKUP('databáze bodů'!D1344,kubbATPmodel!$H$9:$HE$61,((HLOOKUP(F1344,kubbATPmodel!$I$5:$HE$61,56,0))+1),0),0)</f>
        <v>0</v>
      </c>
      <c r="H1344" s="15" t="str">
        <f t="shared" si="20"/>
        <v>nevyplněno</v>
      </c>
    </row>
    <row r="1345" spans="7:8" x14ac:dyDescent="0.25">
      <c r="G1345" s="12">
        <f>IF(H1345="ano",VLOOKUP('databáze bodů'!D1345,kubbATPmodel!$H$9:$HE$61,((HLOOKUP(F1345,kubbATPmodel!$I$5:$HE$61,56,0))+1),0),0)</f>
        <v>0</v>
      </c>
      <c r="H1345" s="15" t="str">
        <f t="shared" si="20"/>
        <v>nevyplněno</v>
      </c>
    </row>
    <row r="1346" spans="7:8" x14ac:dyDescent="0.25">
      <c r="G1346" s="12">
        <f>IF(H1346="ano",VLOOKUP('databáze bodů'!D1346,kubbATPmodel!$H$9:$HE$61,((HLOOKUP(F1346,kubbATPmodel!$I$5:$HE$61,56,0))+1),0),0)</f>
        <v>0</v>
      </c>
      <c r="H1346" s="15" t="str">
        <f t="shared" si="20"/>
        <v>nevyplněno</v>
      </c>
    </row>
    <row r="1347" spans="7:8" x14ac:dyDescent="0.25">
      <c r="G1347" s="12">
        <f>IF(H1347="ano",VLOOKUP('databáze bodů'!D1347,kubbATPmodel!$H$9:$HE$61,((HLOOKUP(F1347,kubbATPmodel!$I$5:$HE$61,56,0))+1),0),0)</f>
        <v>0</v>
      </c>
      <c r="H1347" s="15" t="str">
        <f t="shared" ref="H1347:H1410" si="21">IF(E1347=0,"nevyplněno",IF(($K$5-E1347)&lt;$K$3,"ano","ne"))</f>
        <v>nevyplněno</v>
      </c>
    </row>
    <row r="1348" spans="7:8" x14ac:dyDescent="0.25">
      <c r="G1348" s="12">
        <f>IF(H1348="ano",VLOOKUP('databáze bodů'!D1348,kubbATPmodel!$H$9:$HE$61,((HLOOKUP(F1348,kubbATPmodel!$I$5:$HE$61,56,0))+1),0),0)</f>
        <v>0</v>
      </c>
      <c r="H1348" s="15" t="str">
        <f t="shared" si="21"/>
        <v>nevyplněno</v>
      </c>
    </row>
    <row r="1349" spans="7:8" x14ac:dyDescent="0.25">
      <c r="G1349" s="12">
        <f>IF(H1349="ano",VLOOKUP('databáze bodů'!D1349,kubbATPmodel!$H$9:$HE$61,((HLOOKUP(F1349,kubbATPmodel!$I$5:$HE$61,56,0))+1),0),0)</f>
        <v>0</v>
      </c>
      <c r="H1349" s="15" t="str">
        <f t="shared" si="21"/>
        <v>nevyplněno</v>
      </c>
    </row>
    <row r="1350" spans="7:8" x14ac:dyDescent="0.25">
      <c r="G1350" s="12">
        <f>IF(H1350="ano",VLOOKUP('databáze bodů'!D1350,kubbATPmodel!$H$9:$HE$61,((HLOOKUP(F1350,kubbATPmodel!$I$5:$HE$61,56,0))+1),0),0)</f>
        <v>0</v>
      </c>
      <c r="H1350" s="15" t="str">
        <f t="shared" si="21"/>
        <v>nevyplněno</v>
      </c>
    </row>
    <row r="1351" spans="7:8" x14ac:dyDescent="0.25">
      <c r="G1351" s="12">
        <f>IF(H1351="ano",VLOOKUP('databáze bodů'!D1351,kubbATPmodel!$H$9:$HE$61,((HLOOKUP(F1351,kubbATPmodel!$I$5:$HE$61,56,0))+1),0),0)</f>
        <v>0</v>
      </c>
      <c r="H1351" s="15" t="str">
        <f t="shared" si="21"/>
        <v>nevyplněno</v>
      </c>
    </row>
    <row r="1352" spans="7:8" x14ac:dyDescent="0.25">
      <c r="G1352" s="12">
        <f>IF(H1352="ano",VLOOKUP('databáze bodů'!D1352,kubbATPmodel!$H$9:$HE$61,((HLOOKUP(F1352,kubbATPmodel!$I$5:$HE$61,56,0))+1),0),0)</f>
        <v>0</v>
      </c>
      <c r="H1352" s="15" t="str">
        <f t="shared" si="21"/>
        <v>nevyplněno</v>
      </c>
    </row>
    <row r="1353" spans="7:8" x14ac:dyDescent="0.25">
      <c r="G1353" s="12">
        <f>IF(H1353="ano",VLOOKUP('databáze bodů'!D1353,kubbATPmodel!$H$9:$HE$61,((HLOOKUP(F1353,kubbATPmodel!$I$5:$HE$61,56,0))+1),0),0)</f>
        <v>0</v>
      </c>
      <c r="H1353" s="15" t="str">
        <f t="shared" si="21"/>
        <v>nevyplněno</v>
      </c>
    </row>
    <row r="1354" spans="7:8" x14ac:dyDescent="0.25">
      <c r="G1354" s="12">
        <f>IF(H1354="ano",VLOOKUP('databáze bodů'!D1354,kubbATPmodel!$H$9:$HE$61,((HLOOKUP(F1354,kubbATPmodel!$I$5:$HE$61,56,0))+1),0),0)</f>
        <v>0</v>
      </c>
      <c r="H1354" s="15" t="str">
        <f t="shared" si="21"/>
        <v>nevyplněno</v>
      </c>
    </row>
    <row r="1355" spans="7:8" x14ac:dyDescent="0.25">
      <c r="G1355" s="12">
        <f>IF(H1355="ano",VLOOKUP('databáze bodů'!D1355,kubbATPmodel!$H$9:$HE$61,((HLOOKUP(F1355,kubbATPmodel!$I$5:$HE$61,56,0))+1),0),0)</f>
        <v>0</v>
      </c>
      <c r="H1355" s="15" t="str">
        <f t="shared" si="21"/>
        <v>nevyplněno</v>
      </c>
    </row>
    <row r="1356" spans="7:8" x14ac:dyDescent="0.25">
      <c r="G1356" s="12">
        <f>IF(H1356="ano",VLOOKUP('databáze bodů'!D1356,kubbATPmodel!$H$9:$HE$61,((HLOOKUP(F1356,kubbATPmodel!$I$5:$HE$61,56,0))+1),0),0)</f>
        <v>0</v>
      </c>
      <c r="H1356" s="15" t="str">
        <f t="shared" si="21"/>
        <v>nevyplněno</v>
      </c>
    </row>
    <row r="1357" spans="7:8" x14ac:dyDescent="0.25">
      <c r="G1357" s="12">
        <f>IF(H1357="ano",VLOOKUP('databáze bodů'!D1357,kubbATPmodel!$H$9:$HE$61,((HLOOKUP(F1357,kubbATPmodel!$I$5:$HE$61,56,0))+1),0),0)</f>
        <v>0</v>
      </c>
      <c r="H1357" s="15" t="str">
        <f t="shared" si="21"/>
        <v>nevyplněno</v>
      </c>
    </row>
    <row r="1358" spans="7:8" x14ac:dyDescent="0.25">
      <c r="G1358" s="12">
        <f>IF(H1358="ano",VLOOKUP('databáze bodů'!D1358,kubbATPmodel!$H$9:$HE$61,((HLOOKUP(F1358,kubbATPmodel!$I$5:$HE$61,56,0))+1),0),0)</f>
        <v>0</v>
      </c>
      <c r="H1358" s="15" t="str">
        <f t="shared" si="21"/>
        <v>nevyplněno</v>
      </c>
    </row>
    <row r="1359" spans="7:8" x14ac:dyDescent="0.25">
      <c r="G1359" s="12">
        <f>IF(H1359="ano",VLOOKUP('databáze bodů'!D1359,kubbATPmodel!$H$9:$HE$61,((HLOOKUP(F1359,kubbATPmodel!$I$5:$HE$61,56,0))+1),0),0)</f>
        <v>0</v>
      </c>
      <c r="H1359" s="15" t="str">
        <f t="shared" si="21"/>
        <v>nevyplněno</v>
      </c>
    </row>
    <row r="1360" spans="7:8" x14ac:dyDescent="0.25">
      <c r="G1360" s="12">
        <f>IF(H1360="ano",VLOOKUP('databáze bodů'!D1360,kubbATPmodel!$H$9:$HE$61,((HLOOKUP(F1360,kubbATPmodel!$I$5:$HE$61,56,0))+1),0),0)</f>
        <v>0</v>
      </c>
      <c r="H1360" s="15" t="str">
        <f t="shared" si="21"/>
        <v>nevyplněno</v>
      </c>
    </row>
    <row r="1361" spans="7:8" x14ac:dyDescent="0.25">
      <c r="G1361" s="12">
        <f>IF(H1361="ano",VLOOKUP('databáze bodů'!D1361,kubbATPmodel!$H$9:$HE$61,((HLOOKUP(F1361,kubbATPmodel!$I$5:$HE$61,56,0))+1),0),0)</f>
        <v>0</v>
      </c>
      <c r="H1361" s="15" t="str">
        <f t="shared" si="21"/>
        <v>nevyplněno</v>
      </c>
    </row>
    <row r="1362" spans="7:8" x14ac:dyDescent="0.25">
      <c r="G1362" s="12">
        <f>IF(H1362="ano",VLOOKUP('databáze bodů'!D1362,kubbATPmodel!$H$9:$HE$61,((HLOOKUP(F1362,kubbATPmodel!$I$5:$HE$61,56,0))+1),0),0)</f>
        <v>0</v>
      </c>
      <c r="H1362" s="15" t="str">
        <f t="shared" si="21"/>
        <v>nevyplněno</v>
      </c>
    </row>
    <row r="1363" spans="7:8" x14ac:dyDescent="0.25">
      <c r="G1363" s="12">
        <f>IF(H1363="ano",VLOOKUP('databáze bodů'!D1363,kubbATPmodel!$H$9:$HE$61,((HLOOKUP(F1363,kubbATPmodel!$I$5:$HE$61,56,0))+1),0),0)</f>
        <v>0</v>
      </c>
      <c r="H1363" s="15" t="str">
        <f t="shared" si="21"/>
        <v>nevyplněno</v>
      </c>
    </row>
    <row r="1364" spans="7:8" x14ac:dyDescent="0.25">
      <c r="G1364" s="12">
        <f>IF(H1364="ano",VLOOKUP('databáze bodů'!D1364,kubbATPmodel!$H$9:$HE$61,((HLOOKUP(F1364,kubbATPmodel!$I$5:$HE$61,56,0))+1),0),0)</f>
        <v>0</v>
      </c>
      <c r="H1364" s="15" t="str">
        <f t="shared" si="21"/>
        <v>nevyplněno</v>
      </c>
    </row>
    <row r="1365" spans="7:8" x14ac:dyDescent="0.25">
      <c r="G1365" s="12">
        <f>IF(H1365="ano",VLOOKUP('databáze bodů'!D1365,kubbATPmodel!$H$9:$HE$61,((HLOOKUP(F1365,kubbATPmodel!$I$5:$HE$61,56,0))+1),0),0)</f>
        <v>0</v>
      </c>
      <c r="H1365" s="15" t="str">
        <f t="shared" si="21"/>
        <v>nevyplněno</v>
      </c>
    </row>
    <row r="1366" spans="7:8" x14ac:dyDescent="0.25">
      <c r="G1366" s="12">
        <f>IF(H1366="ano",VLOOKUP('databáze bodů'!D1366,kubbATPmodel!$H$9:$HE$61,((HLOOKUP(F1366,kubbATPmodel!$I$5:$HE$61,56,0))+1),0),0)</f>
        <v>0</v>
      </c>
      <c r="H1366" s="15" t="str">
        <f t="shared" si="21"/>
        <v>nevyplněno</v>
      </c>
    </row>
    <row r="1367" spans="7:8" x14ac:dyDescent="0.25">
      <c r="G1367" s="12">
        <f>IF(H1367="ano",VLOOKUP('databáze bodů'!D1367,kubbATPmodel!$H$9:$HE$61,((HLOOKUP(F1367,kubbATPmodel!$I$5:$HE$61,56,0))+1),0),0)</f>
        <v>0</v>
      </c>
      <c r="H1367" s="15" t="str">
        <f t="shared" si="21"/>
        <v>nevyplněno</v>
      </c>
    </row>
    <row r="1368" spans="7:8" x14ac:dyDescent="0.25">
      <c r="G1368" s="12">
        <f>IF(H1368="ano",VLOOKUP('databáze bodů'!D1368,kubbATPmodel!$H$9:$HE$61,((HLOOKUP(F1368,kubbATPmodel!$I$5:$HE$61,56,0))+1),0),0)</f>
        <v>0</v>
      </c>
      <c r="H1368" s="15" t="str">
        <f t="shared" si="21"/>
        <v>nevyplněno</v>
      </c>
    </row>
    <row r="1369" spans="7:8" x14ac:dyDescent="0.25">
      <c r="G1369" s="12">
        <f>IF(H1369="ano",VLOOKUP('databáze bodů'!D1369,kubbATPmodel!$H$9:$HE$61,((HLOOKUP(F1369,kubbATPmodel!$I$5:$HE$61,56,0))+1),0),0)</f>
        <v>0</v>
      </c>
      <c r="H1369" s="15" t="str">
        <f t="shared" si="21"/>
        <v>nevyplněno</v>
      </c>
    </row>
    <row r="1370" spans="7:8" x14ac:dyDescent="0.25">
      <c r="G1370" s="12">
        <f>IF(H1370="ano",VLOOKUP('databáze bodů'!D1370,kubbATPmodel!$H$9:$HE$61,((HLOOKUP(F1370,kubbATPmodel!$I$5:$HE$61,56,0))+1),0),0)</f>
        <v>0</v>
      </c>
      <c r="H1370" s="15" t="str">
        <f t="shared" si="21"/>
        <v>nevyplněno</v>
      </c>
    </row>
    <row r="1371" spans="7:8" x14ac:dyDescent="0.25">
      <c r="G1371" s="12">
        <f>IF(H1371="ano",VLOOKUP('databáze bodů'!D1371,kubbATPmodel!$H$9:$HE$61,((HLOOKUP(F1371,kubbATPmodel!$I$5:$HE$61,56,0))+1),0),0)</f>
        <v>0</v>
      </c>
      <c r="H1371" s="15" t="str">
        <f t="shared" si="21"/>
        <v>nevyplněno</v>
      </c>
    </row>
    <row r="1372" spans="7:8" x14ac:dyDescent="0.25">
      <c r="G1372" s="12">
        <f>IF(H1372="ano",VLOOKUP('databáze bodů'!D1372,kubbATPmodel!$H$9:$HE$61,((HLOOKUP(F1372,kubbATPmodel!$I$5:$HE$61,56,0))+1),0),0)</f>
        <v>0</v>
      </c>
      <c r="H1372" s="15" t="str">
        <f t="shared" si="21"/>
        <v>nevyplněno</v>
      </c>
    </row>
    <row r="1373" spans="7:8" x14ac:dyDescent="0.25">
      <c r="G1373" s="12">
        <f>IF(H1373="ano",VLOOKUP('databáze bodů'!D1373,kubbATPmodel!$H$9:$HE$61,((HLOOKUP(F1373,kubbATPmodel!$I$5:$HE$61,56,0))+1),0),0)</f>
        <v>0</v>
      </c>
      <c r="H1373" s="15" t="str">
        <f t="shared" si="21"/>
        <v>nevyplněno</v>
      </c>
    </row>
    <row r="1374" spans="7:8" x14ac:dyDescent="0.25">
      <c r="G1374" s="12">
        <f>IF(H1374="ano",VLOOKUP('databáze bodů'!D1374,kubbATPmodel!$H$9:$HE$61,((HLOOKUP(F1374,kubbATPmodel!$I$5:$HE$61,56,0))+1),0),0)</f>
        <v>0</v>
      </c>
      <c r="H1374" s="15" t="str">
        <f t="shared" si="21"/>
        <v>nevyplněno</v>
      </c>
    </row>
    <row r="1375" spans="7:8" x14ac:dyDescent="0.25">
      <c r="G1375" s="12">
        <f>IF(H1375="ano",VLOOKUP('databáze bodů'!D1375,kubbATPmodel!$H$9:$HE$61,((HLOOKUP(F1375,kubbATPmodel!$I$5:$HE$61,56,0))+1),0),0)</f>
        <v>0</v>
      </c>
      <c r="H1375" s="15" t="str">
        <f t="shared" si="21"/>
        <v>nevyplněno</v>
      </c>
    </row>
    <row r="1376" spans="7:8" x14ac:dyDescent="0.25">
      <c r="G1376" s="12">
        <f>IF(H1376="ano",VLOOKUP('databáze bodů'!D1376,kubbATPmodel!$H$9:$HE$61,((HLOOKUP(F1376,kubbATPmodel!$I$5:$HE$61,56,0))+1),0),0)</f>
        <v>0</v>
      </c>
      <c r="H1376" s="15" t="str">
        <f t="shared" si="21"/>
        <v>nevyplněno</v>
      </c>
    </row>
    <row r="1377" spans="7:8" x14ac:dyDescent="0.25">
      <c r="G1377" s="12">
        <f>IF(H1377="ano",VLOOKUP('databáze bodů'!D1377,kubbATPmodel!$H$9:$HE$61,((HLOOKUP(F1377,kubbATPmodel!$I$5:$HE$61,56,0))+1),0),0)</f>
        <v>0</v>
      </c>
      <c r="H1377" s="15" t="str">
        <f t="shared" si="21"/>
        <v>nevyplněno</v>
      </c>
    </row>
    <row r="1378" spans="7:8" x14ac:dyDescent="0.25">
      <c r="G1378" s="12">
        <f>IF(H1378="ano",VLOOKUP('databáze bodů'!D1378,kubbATPmodel!$H$9:$HE$61,((HLOOKUP(F1378,kubbATPmodel!$I$5:$HE$61,56,0))+1),0),0)</f>
        <v>0</v>
      </c>
      <c r="H1378" s="15" t="str">
        <f t="shared" si="21"/>
        <v>nevyplněno</v>
      </c>
    </row>
    <row r="1379" spans="7:8" x14ac:dyDescent="0.25">
      <c r="G1379" s="12">
        <f>IF(H1379="ano",VLOOKUP('databáze bodů'!D1379,kubbATPmodel!$H$9:$HE$61,((HLOOKUP(F1379,kubbATPmodel!$I$5:$HE$61,56,0))+1),0),0)</f>
        <v>0</v>
      </c>
      <c r="H1379" s="15" t="str">
        <f t="shared" si="21"/>
        <v>nevyplněno</v>
      </c>
    </row>
    <row r="1380" spans="7:8" x14ac:dyDescent="0.25">
      <c r="G1380" s="12">
        <f>IF(H1380="ano",VLOOKUP('databáze bodů'!D1380,kubbATPmodel!$H$9:$HE$61,((HLOOKUP(F1380,kubbATPmodel!$I$5:$HE$61,56,0))+1),0),0)</f>
        <v>0</v>
      </c>
      <c r="H1380" s="15" t="str">
        <f t="shared" si="21"/>
        <v>nevyplněno</v>
      </c>
    </row>
    <row r="1381" spans="7:8" x14ac:dyDescent="0.25">
      <c r="G1381" s="12">
        <f>IF(H1381="ano",VLOOKUP('databáze bodů'!D1381,kubbATPmodel!$H$9:$HE$61,((HLOOKUP(F1381,kubbATPmodel!$I$5:$HE$61,56,0))+1),0),0)</f>
        <v>0</v>
      </c>
      <c r="H1381" s="15" t="str">
        <f t="shared" si="21"/>
        <v>nevyplněno</v>
      </c>
    </row>
    <row r="1382" spans="7:8" x14ac:dyDescent="0.25">
      <c r="G1382" s="12">
        <f>IF(H1382="ano",VLOOKUP('databáze bodů'!D1382,kubbATPmodel!$H$9:$HE$61,((HLOOKUP(F1382,kubbATPmodel!$I$5:$HE$61,56,0))+1),0),0)</f>
        <v>0</v>
      </c>
      <c r="H1382" s="15" t="str">
        <f t="shared" si="21"/>
        <v>nevyplněno</v>
      </c>
    </row>
    <row r="1383" spans="7:8" x14ac:dyDescent="0.25">
      <c r="G1383" s="12">
        <f>IF(H1383="ano",VLOOKUP('databáze bodů'!D1383,kubbATPmodel!$H$9:$HE$61,((HLOOKUP(F1383,kubbATPmodel!$I$5:$HE$61,56,0))+1),0),0)</f>
        <v>0</v>
      </c>
      <c r="H1383" s="15" t="str">
        <f t="shared" si="21"/>
        <v>nevyplněno</v>
      </c>
    </row>
    <row r="1384" spans="7:8" x14ac:dyDescent="0.25">
      <c r="G1384" s="12">
        <f>IF(H1384="ano",VLOOKUP('databáze bodů'!D1384,kubbATPmodel!$H$9:$HE$61,((HLOOKUP(F1384,kubbATPmodel!$I$5:$HE$61,56,0))+1),0),0)</f>
        <v>0</v>
      </c>
      <c r="H1384" s="15" t="str">
        <f t="shared" si="21"/>
        <v>nevyplněno</v>
      </c>
    </row>
    <row r="1385" spans="7:8" x14ac:dyDescent="0.25">
      <c r="G1385" s="12">
        <f>IF(H1385="ano",VLOOKUP('databáze bodů'!D1385,kubbATPmodel!$H$9:$HE$61,((HLOOKUP(F1385,kubbATPmodel!$I$5:$HE$61,56,0))+1),0),0)</f>
        <v>0</v>
      </c>
      <c r="H1385" s="15" t="str">
        <f t="shared" si="21"/>
        <v>nevyplněno</v>
      </c>
    </row>
    <row r="1386" spans="7:8" x14ac:dyDescent="0.25">
      <c r="G1386" s="12">
        <f>IF(H1386="ano",VLOOKUP('databáze bodů'!D1386,kubbATPmodel!$H$9:$HE$61,((HLOOKUP(F1386,kubbATPmodel!$I$5:$HE$61,56,0))+1),0),0)</f>
        <v>0</v>
      </c>
      <c r="H1386" s="15" t="str">
        <f t="shared" si="21"/>
        <v>nevyplněno</v>
      </c>
    </row>
    <row r="1387" spans="7:8" x14ac:dyDescent="0.25">
      <c r="G1387" s="12">
        <f>IF(H1387="ano",VLOOKUP('databáze bodů'!D1387,kubbATPmodel!$H$9:$HE$61,((HLOOKUP(F1387,kubbATPmodel!$I$5:$HE$61,56,0))+1),0),0)</f>
        <v>0</v>
      </c>
      <c r="H1387" s="15" t="str">
        <f t="shared" si="21"/>
        <v>nevyplněno</v>
      </c>
    </row>
    <row r="1388" spans="7:8" x14ac:dyDescent="0.25">
      <c r="G1388" s="12">
        <f>IF(H1388="ano",VLOOKUP('databáze bodů'!D1388,kubbATPmodel!$H$9:$HE$61,((HLOOKUP(F1388,kubbATPmodel!$I$5:$HE$61,56,0))+1),0),0)</f>
        <v>0</v>
      </c>
      <c r="H1388" s="15" t="str">
        <f t="shared" si="21"/>
        <v>nevyplněno</v>
      </c>
    </row>
    <row r="1389" spans="7:8" x14ac:dyDescent="0.25">
      <c r="G1389" s="12">
        <f>IF(H1389="ano",VLOOKUP('databáze bodů'!D1389,kubbATPmodel!$H$9:$HE$61,((HLOOKUP(F1389,kubbATPmodel!$I$5:$HE$61,56,0))+1),0),0)</f>
        <v>0</v>
      </c>
      <c r="H1389" s="15" t="str">
        <f t="shared" si="21"/>
        <v>nevyplněno</v>
      </c>
    </row>
    <row r="1390" spans="7:8" x14ac:dyDescent="0.25">
      <c r="G1390" s="12">
        <f>IF(H1390="ano",VLOOKUP('databáze bodů'!D1390,kubbATPmodel!$H$9:$HE$61,((HLOOKUP(F1390,kubbATPmodel!$I$5:$HE$61,56,0))+1),0),0)</f>
        <v>0</v>
      </c>
      <c r="H1390" s="15" t="str">
        <f t="shared" si="21"/>
        <v>nevyplněno</v>
      </c>
    </row>
    <row r="1391" spans="7:8" x14ac:dyDescent="0.25">
      <c r="G1391" s="12">
        <f>IF(H1391="ano",VLOOKUP('databáze bodů'!D1391,kubbATPmodel!$H$9:$HE$61,((HLOOKUP(F1391,kubbATPmodel!$I$5:$HE$61,56,0))+1),0),0)</f>
        <v>0</v>
      </c>
      <c r="H1391" s="15" t="str">
        <f t="shared" si="21"/>
        <v>nevyplněno</v>
      </c>
    </row>
    <row r="1392" spans="7:8" x14ac:dyDescent="0.25">
      <c r="G1392" s="12">
        <f>IF(H1392="ano",VLOOKUP('databáze bodů'!D1392,kubbATPmodel!$H$9:$HE$61,((HLOOKUP(F1392,kubbATPmodel!$I$5:$HE$61,56,0))+1),0),0)</f>
        <v>0</v>
      </c>
      <c r="H1392" s="15" t="str">
        <f t="shared" si="21"/>
        <v>nevyplněno</v>
      </c>
    </row>
    <row r="1393" spans="7:8" x14ac:dyDescent="0.25">
      <c r="G1393" s="12">
        <f>IF(H1393="ano",VLOOKUP('databáze bodů'!D1393,kubbATPmodel!$H$9:$HE$61,((HLOOKUP(F1393,kubbATPmodel!$I$5:$HE$61,56,0))+1),0),0)</f>
        <v>0</v>
      </c>
      <c r="H1393" s="15" t="str">
        <f t="shared" si="21"/>
        <v>nevyplněno</v>
      </c>
    </row>
    <row r="1394" spans="7:8" x14ac:dyDescent="0.25">
      <c r="G1394" s="12">
        <f>IF(H1394="ano",VLOOKUP('databáze bodů'!D1394,kubbATPmodel!$H$9:$HE$61,((HLOOKUP(F1394,kubbATPmodel!$I$5:$HE$61,56,0))+1),0),0)</f>
        <v>0</v>
      </c>
      <c r="H1394" s="15" t="str">
        <f t="shared" si="21"/>
        <v>nevyplněno</v>
      </c>
    </row>
    <row r="1395" spans="7:8" x14ac:dyDescent="0.25">
      <c r="G1395" s="12">
        <f>IF(H1395="ano",VLOOKUP('databáze bodů'!D1395,kubbATPmodel!$H$9:$HE$61,((HLOOKUP(F1395,kubbATPmodel!$I$5:$HE$61,56,0))+1),0),0)</f>
        <v>0</v>
      </c>
      <c r="H1395" s="15" t="str">
        <f t="shared" si="21"/>
        <v>nevyplněno</v>
      </c>
    </row>
    <row r="1396" spans="7:8" x14ac:dyDescent="0.25">
      <c r="G1396" s="12">
        <f>IF(H1396="ano",VLOOKUP('databáze bodů'!D1396,kubbATPmodel!$H$9:$HE$61,((HLOOKUP(F1396,kubbATPmodel!$I$5:$HE$61,56,0))+1),0),0)</f>
        <v>0</v>
      </c>
      <c r="H1396" s="15" t="str">
        <f t="shared" si="21"/>
        <v>nevyplněno</v>
      </c>
    </row>
    <row r="1397" spans="7:8" x14ac:dyDescent="0.25">
      <c r="G1397" s="12">
        <f>IF(H1397="ano",VLOOKUP('databáze bodů'!D1397,kubbATPmodel!$H$9:$HE$61,((HLOOKUP(F1397,kubbATPmodel!$I$5:$HE$61,56,0))+1),0),0)</f>
        <v>0</v>
      </c>
      <c r="H1397" s="15" t="str">
        <f t="shared" si="21"/>
        <v>nevyplněno</v>
      </c>
    </row>
    <row r="1398" spans="7:8" x14ac:dyDescent="0.25">
      <c r="G1398" s="12">
        <f>IF(H1398="ano",VLOOKUP('databáze bodů'!D1398,kubbATPmodel!$H$9:$HE$61,((HLOOKUP(F1398,kubbATPmodel!$I$5:$HE$61,56,0))+1),0),0)</f>
        <v>0</v>
      </c>
      <c r="H1398" s="15" t="str">
        <f t="shared" si="21"/>
        <v>nevyplněno</v>
      </c>
    </row>
    <row r="1399" spans="7:8" x14ac:dyDescent="0.25">
      <c r="G1399" s="12">
        <f>IF(H1399="ano",VLOOKUP('databáze bodů'!D1399,kubbATPmodel!$H$9:$HE$61,((HLOOKUP(F1399,kubbATPmodel!$I$5:$HE$61,56,0))+1),0),0)</f>
        <v>0</v>
      </c>
      <c r="H1399" s="15" t="str">
        <f t="shared" si="21"/>
        <v>nevyplněno</v>
      </c>
    </row>
    <row r="1400" spans="7:8" x14ac:dyDescent="0.25">
      <c r="G1400" s="12">
        <f>IF(H1400="ano",VLOOKUP('databáze bodů'!D1400,kubbATPmodel!$H$9:$HE$61,((HLOOKUP(F1400,kubbATPmodel!$I$5:$HE$61,56,0))+1),0),0)</f>
        <v>0</v>
      </c>
      <c r="H1400" s="15" t="str">
        <f t="shared" si="21"/>
        <v>nevyplněno</v>
      </c>
    </row>
    <row r="1401" spans="7:8" x14ac:dyDescent="0.25">
      <c r="G1401" s="12">
        <f>IF(H1401="ano",VLOOKUP('databáze bodů'!D1401,kubbATPmodel!$H$9:$HE$61,((HLOOKUP(F1401,kubbATPmodel!$I$5:$HE$61,56,0))+1),0),0)</f>
        <v>0</v>
      </c>
      <c r="H1401" s="15" t="str">
        <f t="shared" si="21"/>
        <v>nevyplněno</v>
      </c>
    </row>
    <row r="1402" spans="7:8" x14ac:dyDescent="0.25">
      <c r="G1402" s="12">
        <f>IF(H1402="ano",VLOOKUP('databáze bodů'!D1402,kubbATPmodel!$H$9:$HE$61,((HLOOKUP(F1402,kubbATPmodel!$I$5:$HE$61,56,0))+1),0),0)</f>
        <v>0</v>
      </c>
      <c r="H1402" s="15" t="str">
        <f t="shared" si="21"/>
        <v>nevyplněno</v>
      </c>
    </row>
    <row r="1403" spans="7:8" x14ac:dyDescent="0.25">
      <c r="G1403" s="12">
        <f>IF(H1403="ano",VLOOKUP('databáze bodů'!D1403,kubbATPmodel!$H$9:$HE$61,((HLOOKUP(F1403,kubbATPmodel!$I$5:$HE$61,56,0))+1),0),0)</f>
        <v>0</v>
      </c>
      <c r="H1403" s="15" t="str">
        <f t="shared" si="21"/>
        <v>nevyplněno</v>
      </c>
    </row>
    <row r="1404" spans="7:8" x14ac:dyDescent="0.25">
      <c r="G1404" s="12">
        <f>IF(H1404="ano",VLOOKUP('databáze bodů'!D1404,kubbATPmodel!$H$9:$HE$61,((HLOOKUP(F1404,kubbATPmodel!$I$5:$HE$61,56,0))+1),0),0)</f>
        <v>0</v>
      </c>
      <c r="H1404" s="15" t="str">
        <f t="shared" si="21"/>
        <v>nevyplněno</v>
      </c>
    </row>
    <row r="1405" spans="7:8" x14ac:dyDescent="0.25">
      <c r="G1405" s="12">
        <f>IF(H1405="ano",VLOOKUP('databáze bodů'!D1405,kubbATPmodel!$H$9:$HE$61,((HLOOKUP(F1405,kubbATPmodel!$I$5:$HE$61,56,0))+1),0),0)</f>
        <v>0</v>
      </c>
      <c r="H1405" s="15" t="str">
        <f t="shared" si="21"/>
        <v>nevyplněno</v>
      </c>
    </row>
    <row r="1406" spans="7:8" x14ac:dyDescent="0.25">
      <c r="G1406" s="12">
        <f>IF(H1406="ano",VLOOKUP('databáze bodů'!D1406,kubbATPmodel!$H$9:$HE$61,((HLOOKUP(F1406,kubbATPmodel!$I$5:$HE$61,56,0))+1),0),0)</f>
        <v>0</v>
      </c>
      <c r="H1406" s="15" t="str">
        <f t="shared" si="21"/>
        <v>nevyplněno</v>
      </c>
    </row>
    <row r="1407" spans="7:8" x14ac:dyDescent="0.25">
      <c r="G1407" s="12">
        <f>IF(H1407="ano",VLOOKUP('databáze bodů'!D1407,kubbATPmodel!$H$9:$HE$61,((HLOOKUP(F1407,kubbATPmodel!$I$5:$HE$61,56,0))+1),0),0)</f>
        <v>0</v>
      </c>
      <c r="H1407" s="15" t="str">
        <f t="shared" si="21"/>
        <v>nevyplněno</v>
      </c>
    </row>
    <row r="1408" spans="7:8" x14ac:dyDescent="0.25">
      <c r="G1408" s="12">
        <f>IF(H1408="ano",VLOOKUP('databáze bodů'!D1408,kubbATPmodel!$H$9:$HE$61,((HLOOKUP(F1408,kubbATPmodel!$I$5:$HE$61,56,0))+1),0),0)</f>
        <v>0</v>
      </c>
      <c r="H1408" s="15" t="str">
        <f t="shared" si="21"/>
        <v>nevyplněno</v>
      </c>
    </row>
    <row r="1409" spans="7:8" x14ac:dyDescent="0.25">
      <c r="G1409" s="12">
        <f>IF(H1409="ano",VLOOKUP('databáze bodů'!D1409,kubbATPmodel!$H$9:$HE$61,((HLOOKUP(F1409,kubbATPmodel!$I$5:$HE$61,56,0))+1),0),0)</f>
        <v>0</v>
      </c>
      <c r="H1409" s="15" t="str">
        <f t="shared" si="21"/>
        <v>nevyplněno</v>
      </c>
    </row>
    <row r="1410" spans="7:8" x14ac:dyDescent="0.25">
      <c r="G1410" s="12">
        <f>IF(H1410="ano",VLOOKUP('databáze bodů'!D1410,kubbATPmodel!$H$9:$HE$61,((HLOOKUP(F1410,kubbATPmodel!$I$5:$HE$61,56,0))+1),0),0)</f>
        <v>0</v>
      </c>
      <c r="H1410" s="15" t="str">
        <f t="shared" si="21"/>
        <v>nevyplněno</v>
      </c>
    </row>
    <row r="1411" spans="7:8" x14ac:dyDescent="0.25">
      <c r="G1411" s="12">
        <f>IF(H1411="ano",VLOOKUP('databáze bodů'!D1411,kubbATPmodel!$H$9:$HE$61,((HLOOKUP(F1411,kubbATPmodel!$I$5:$HE$61,56,0))+1),0),0)</f>
        <v>0</v>
      </c>
      <c r="H1411" s="15" t="str">
        <f t="shared" ref="H1411:H1474" si="22">IF(E1411=0,"nevyplněno",IF(($K$5-E1411)&lt;$K$3,"ano","ne"))</f>
        <v>nevyplněno</v>
      </c>
    </row>
    <row r="1412" spans="7:8" x14ac:dyDescent="0.25">
      <c r="G1412" s="12">
        <f>IF(H1412="ano",VLOOKUP('databáze bodů'!D1412,kubbATPmodel!$H$9:$HE$61,((HLOOKUP(F1412,kubbATPmodel!$I$5:$HE$61,56,0))+1),0),0)</f>
        <v>0</v>
      </c>
      <c r="H1412" s="15" t="str">
        <f t="shared" si="22"/>
        <v>nevyplněno</v>
      </c>
    </row>
    <row r="1413" spans="7:8" x14ac:dyDescent="0.25">
      <c r="G1413" s="12">
        <f>IF(H1413="ano",VLOOKUP('databáze bodů'!D1413,kubbATPmodel!$H$9:$HE$61,((HLOOKUP(F1413,kubbATPmodel!$I$5:$HE$61,56,0))+1),0),0)</f>
        <v>0</v>
      </c>
      <c r="H1413" s="15" t="str">
        <f t="shared" si="22"/>
        <v>nevyplněno</v>
      </c>
    </row>
    <row r="1414" spans="7:8" x14ac:dyDescent="0.25">
      <c r="G1414" s="12">
        <f>IF(H1414="ano",VLOOKUP('databáze bodů'!D1414,kubbATPmodel!$H$9:$HE$61,((HLOOKUP(F1414,kubbATPmodel!$I$5:$HE$61,56,0))+1),0),0)</f>
        <v>0</v>
      </c>
      <c r="H1414" s="15" t="str">
        <f t="shared" si="22"/>
        <v>nevyplněno</v>
      </c>
    </row>
    <row r="1415" spans="7:8" x14ac:dyDescent="0.25">
      <c r="G1415" s="12">
        <f>IF(H1415="ano",VLOOKUP('databáze bodů'!D1415,kubbATPmodel!$H$9:$HE$61,((HLOOKUP(F1415,kubbATPmodel!$I$5:$HE$61,56,0))+1),0),0)</f>
        <v>0</v>
      </c>
      <c r="H1415" s="15" t="str">
        <f t="shared" si="22"/>
        <v>nevyplněno</v>
      </c>
    </row>
    <row r="1416" spans="7:8" x14ac:dyDescent="0.25">
      <c r="G1416" s="12">
        <f>IF(H1416="ano",VLOOKUP('databáze bodů'!D1416,kubbATPmodel!$H$9:$HE$61,((HLOOKUP(F1416,kubbATPmodel!$I$5:$HE$61,56,0))+1),0),0)</f>
        <v>0</v>
      </c>
      <c r="H1416" s="15" t="str">
        <f t="shared" si="22"/>
        <v>nevyplněno</v>
      </c>
    </row>
    <row r="1417" spans="7:8" x14ac:dyDescent="0.25">
      <c r="G1417" s="12">
        <f>IF(H1417="ano",VLOOKUP('databáze bodů'!D1417,kubbATPmodel!$H$9:$HE$61,((HLOOKUP(F1417,kubbATPmodel!$I$5:$HE$61,56,0))+1),0),0)</f>
        <v>0</v>
      </c>
      <c r="H1417" s="15" t="str">
        <f t="shared" si="22"/>
        <v>nevyplněno</v>
      </c>
    </row>
    <row r="1418" spans="7:8" x14ac:dyDescent="0.25">
      <c r="G1418" s="12">
        <f>IF(H1418="ano",VLOOKUP('databáze bodů'!D1418,kubbATPmodel!$H$9:$HE$61,((HLOOKUP(F1418,kubbATPmodel!$I$5:$HE$61,56,0))+1),0),0)</f>
        <v>0</v>
      </c>
      <c r="H1418" s="15" t="str">
        <f t="shared" si="22"/>
        <v>nevyplněno</v>
      </c>
    </row>
    <row r="1419" spans="7:8" x14ac:dyDescent="0.25">
      <c r="G1419" s="12">
        <f>IF(H1419="ano",VLOOKUP('databáze bodů'!D1419,kubbATPmodel!$H$9:$HE$61,((HLOOKUP(F1419,kubbATPmodel!$I$5:$HE$61,56,0))+1),0),0)</f>
        <v>0</v>
      </c>
      <c r="H1419" s="15" t="str">
        <f t="shared" si="22"/>
        <v>nevyplněno</v>
      </c>
    </row>
    <row r="1420" spans="7:8" x14ac:dyDescent="0.25">
      <c r="G1420" s="12">
        <f>IF(H1420="ano",VLOOKUP('databáze bodů'!D1420,kubbATPmodel!$H$9:$HE$61,((HLOOKUP(F1420,kubbATPmodel!$I$5:$HE$61,56,0))+1),0),0)</f>
        <v>0</v>
      </c>
      <c r="H1420" s="15" t="str">
        <f t="shared" si="22"/>
        <v>nevyplněno</v>
      </c>
    </row>
    <row r="1421" spans="7:8" x14ac:dyDescent="0.25">
      <c r="G1421" s="12">
        <f>IF(H1421="ano",VLOOKUP('databáze bodů'!D1421,kubbATPmodel!$H$9:$HE$61,((HLOOKUP(F1421,kubbATPmodel!$I$5:$HE$61,56,0))+1),0),0)</f>
        <v>0</v>
      </c>
      <c r="H1421" s="15" t="str">
        <f t="shared" si="22"/>
        <v>nevyplněno</v>
      </c>
    </row>
    <row r="1422" spans="7:8" x14ac:dyDescent="0.25">
      <c r="G1422" s="12">
        <f>IF(H1422="ano",VLOOKUP('databáze bodů'!D1422,kubbATPmodel!$H$9:$HE$61,((HLOOKUP(F1422,kubbATPmodel!$I$5:$HE$61,56,0))+1),0),0)</f>
        <v>0</v>
      </c>
      <c r="H1422" s="15" t="str">
        <f t="shared" si="22"/>
        <v>nevyplněno</v>
      </c>
    </row>
    <row r="1423" spans="7:8" x14ac:dyDescent="0.25">
      <c r="G1423" s="12">
        <f>IF(H1423="ano",VLOOKUP('databáze bodů'!D1423,kubbATPmodel!$H$9:$HE$61,((HLOOKUP(F1423,kubbATPmodel!$I$5:$HE$61,56,0))+1),0),0)</f>
        <v>0</v>
      </c>
      <c r="H1423" s="15" t="str">
        <f t="shared" si="22"/>
        <v>nevyplněno</v>
      </c>
    </row>
    <row r="1424" spans="7:8" x14ac:dyDescent="0.25">
      <c r="G1424" s="12">
        <f>IF(H1424="ano",VLOOKUP('databáze bodů'!D1424,kubbATPmodel!$H$9:$HE$61,((HLOOKUP(F1424,kubbATPmodel!$I$5:$HE$61,56,0))+1),0),0)</f>
        <v>0</v>
      </c>
      <c r="H1424" s="15" t="str">
        <f t="shared" si="22"/>
        <v>nevyplněno</v>
      </c>
    </row>
    <row r="1425" spans="7:8" x14ac:dyDescent="0.25">
      <c r="G1425" s="12">
        <f>IF(H1425="ano",VLOOKUP('databáze bodů'!D1425,kubbATPmodel!$H$9:$HE$61,((HLOOKUP(F1425,kubbATPmodel!$I$5:$HE$61,56,0))+1),0),0)</f>
        <v>0</v>
      </c>
      <c r="H1425" s="15" t="str">
        <f t="shared" si="22"/>
        <v>nevyplněno</v>
      </c>
    </row>
    <row r="1426" spans="7:8" x14ac:dyDescent="0.25">
      <c r="G1426" s="12">
        <f>IF(H1426="ano",VLOOKUP('databáze bodů'!D1426,kubbATPmodel!$H$9:$HE$61,((HLOOKUP(F1426,kubbATPmodel!$I$5:$HE$61,56,0))+1),0),0)</f>
        <v>0</v>
      </c>
      <c r="H1426" s="15" t="str">
        <f t="shared" si="22"/>
        <v>nevyplněno</v>
      </c>
    </row>
    <row r="1427" spans="7:8" x14ac:dyDescent="0.25">
      <c r="G1427" s="12">
        <f>IF(H1427="ano",VLOOKUP('databáze bodů'!D1427,kubbATPmodel!$H$9:$HE$61,((HLOOKUP(F1427,kubbATPmodel!$I$5:$HE$61,56,0))+1),0),0)</f>
        <v>0</v>
      </c>
      <c r="H1427" s="15" t="str">
        <f t="shared" si="22"/>
        <v>nevyplněno</v>
      </c>
    </row>
    <row r="1428" spans="7:8" x14ac:dyDescent="0.25">
      <c r="G1428" s="12">
        <f>IF(H1428="ano",VLOOKUP('databáze bodů'!D1428,kubbATPmodel!$H$9:$HE$61,((HLOOKUP(F1428,kubbATPmodel!$I$5:$HE$61,56,0))+1),0),0)</f>
        <v>0</v>
      </c>
      <c r="H1428" s="15" t="str">
        <f t="shared" si="22"/>
        <v>nevyplněno</v>
      </c>
    </row>
    <row r="1429" spans="7:8" x14ac:dyDescent="0.25">
      <c r="G1429" s="12">
        <f>IF(H1429="ano",VLOOKUP('databáze bodů'!D1429,kubbATPmodel!$H$9:$HE$61,((HLOOKUP(F1429,kubbATPmodel!$I$5:$HE$61,56,0))+1),0),0)</f>
        <v>0</v>
      </c>
      <c r="H1429" s="15" t="str">
        <f t="shared" si="22"/>
        <v>nevyplněno</v>
      </c>
    </row>
    <row r="1430" spans="7:8" x14ac:dyDescent="0.25">
      <c r="G1430" s="12">
        <f>IF(H1430="ano",VLOOKUP('databáze bodů'!D1430,kubbATPmodel!$H$9:$HE$61,((HLOOKUP(F1430,kubbATPmodel!$I$5:$HE$61,56,0))+1),0),0)</f>
        <v>0</v>
      </c>
      <c r="H1430" s="15" t="str">
        <f t="shared" si="22"/>
        <v>nevyplněno</v>
      </c>
    </row>
    <row r="1431" spans="7:8" x14ac:dyDescent="0.25">
      <c r="G1431" s="12">
        <f>IF(H1431="ano",VLOOKUP('databáze bodů'!D1431,kubbATPmodel!$H$9:$HE$61,((HLOOKUP(F1431,kubbATPmodel!$I$5:$HE$61,56,0))+1),0),0)</f>
        <v>0</v>
      </c>
      <c r="H1431" s="15" t="str">
        <f t="shared" si="22"/>
        <v>nevyplněno</v>
      </c>
    </row>
    <row r="1432" spans="7:8" x14ac:dyDescent="0.25">
      <c r="G1432" s="12">
        <f>IF(H1432="ano",VLOOKUP('databáze bodů'!D1432,kubbATPmodel!$H$9:$HE$61,((HLOOKUP(F1432,kubbATPmodel!$I$5:$HE$61,56,0))+1),0),0)</f>
        <v>0</v>
      </c>
      <c r="H1432" s="15" t="str">
        <f t="shared" si="22"/>
        <v>nevyplněno</v>
      </c>
    </row>
    <row r="1433" spans="7:8" x14ac:dyDescent="0.25">
      <c r="G1433" s="12">
        <f>IF(H1433="ano",VLOOKUP('databáze bodů'!D1433,kubbATPmodel!$H$9:$HE$61,((HLOOKUP(F1433,kubbATPmodel!$I$5:$HE$61,56,0))+1),0),0)</f>
        <v>0</v>
      </c>
      <c r="H1433" s="15" t="str">
        <f t="shared" si="22"/>
        <v>nevyplněno</v>
      </c>
    </row>
    <row r="1434" spans="7:8" x14ac:dyDescent="0.25">
      <c r="G1434" s="12">
        <f>IF(H1434="ano",VLOOKUP('databáze bodů'!D1434,kubbATPmodel!$H$9:$HE$61,((HLOOKUP(F1434,kubbATPmodel!$I$5:$HE$61,56,0))+1),0),0)</f>
        <v>0</v>
      </c>
      <c r="H1434" s="15" t="str">
        <f t="shared" si="22"/>
        <v>nevyplněno</v>
      </c>
    </row>
    <row r="1435" spans="7:8" x14ac:dyDescent="0.25">
      <c r="G1435" s="12">
        <f>IF(H1435="ano",VLOOKUP('databáze bodů'!D1435,kubbATPmodel!$H$9:$HE$61,((HLOOKUP(F1435,kubbATPmodel!$I$5:$HE$61,56,0))+1),0),0)</f>
        <v>0</v>
      </c>
      <c r="H1435" s="15" t="str">
        <f t="shared" si="22"/>
        <v>nevyplněno</v>
      </c>
    </row>
    <row r="1436" spans="7:8" x14ac:dyDescent="0.25">
      <c r="G1436" s="12">
        <f>IF(H1436="ano",VLOOKUP('databáze bodů'!D1436,kubbATPmodel!$H$9:$HE$61,((HLOOKUP(F1436,kubbATPmodel!$I$5:$HE$61,56,0))+1),0),0)</f>
        <v>0</v>
      </c>
      <c r="H1436" s="15" t="str">
        <f t="shared" si="22"/>
        <v>nevyplněno</v>
      </c>
    </row>
    <row r="1437" spans="7:8" x14ac:dyDescent="0.25">
      <c r="G1437" s="12">
        <f>IF(H1437="ano",VLOOKUP('databáze bodů'!D1437,kubbATPmodel!$H$9:$HE$61,((HLOOKUP(F1437,kubbATPmodel!$I$5:$HE$61,56,0))+1),0),0)</f>
        <v>0</v>
      </c>
      <c r="H1437" s="15" t="str">
        <f t="shared" si="22"/>
        <v>nevyplněno</v>
      </c>
    </row>
    <row r="1438" spans="7:8" x14ac:dyDescent="0.25">
      <c r="G1438" s="12">
        <f>IF(H1438="ano",VLOOKUP('databáze bodů'!D1438,kubbATPmodel!$H$9:$HE$61,((HLOOKUP(F1438,kubbATPmodel!$I$5:$HE$61,56,0))+1),0),0)</f>
        <v>0</v>
      </c>
      <c r="H1438" s="15" t="str">
        <f t="shared" si="22"/>
        <v>nevyplněno</v>
      </c>
    </row>
    <row r="1439" spans="7:8" x14ac:dyDescent="0.25">
      <c r="G1439" s="12">
        <f>IF(H1439="ano",VLOOKUP('databáze bodů'!D1439,kubbATPmodel!$H$9:$HE$61,((HLOOKUP(F1439,kubbATPmodel!$I$5:$HE$61,56,0))+1),0),0)</f>
        <v>0</v>
      </c>
      <c r="H1439" s="15" t="str">
        <f t="shared" si="22"/>
        <v>nevyplněno</v>
      </c>
    </row>
    <row r="1440" spans="7:8" x14ac:dyDescent="0.25">
      <c r="G1440" s="12">
        <f>IF(H1440="ano",VLOOKUP('databáze bodů'!D1440,kubbATPmodel!$H$9:$HE$61,((HLOOKUP(F1440,kubbATPmodel!$I$5:$HE$61,56,0))+1),0),0)</f>
        <v>0</v>
      </c>
      <c r="H1440" s="15" t="str">
        <f t="shared" si="22"/>
        <v>nevyplněno</v>
      </c>
    </row>
    <row r="1441" spans="7:8" x14ac:dyDescent="0.25">
      <c r="G1441" s="12">
        <f>IF(H1441="ano",VLOOKUP('databáze bodů'!D1441,kubbATPmodel!$H$9:$HE$61,((HLOOKUP(F1441,kubbATPmodel!$I$5:$HE$61,56,0))+1),0),0)</f>
        <v>0</v>
      </c>
      <c r="H1441" s="15" t="str">
        <f t="shared" si="22"/>
        <v>nevyplněno</v>
      </c>
    </row>
    <row r="1442" spans="7:8" x14ac:dyDescent="0.25">
      <c r="G1442" s="12">
        <f>IF(H1442="ano",VLOOKUP('databáze bodů'!D1442,kubbATPmodel!$H$9:$HE$61,((HLOOKUP(F1442,kubbATPmodel!$I$5:$HE$61,56,0))+1),0),0)</f>
        <v>0</v>
      </c>
      <c r="H1442" s="15" t="str">
        <f t="shared" si="22"/>
        <v>nevyplněno</v>
      </c>
    </row>
    <row r="1443" spans="7:8" x14ac:dyDescent="0.25">
      <c r="G1443" s="12">
        <f>IF(H1443="ano",VLOOKUP('databáze bodů'!D1443,kubbATPmodel!$H$9:$HE$61,((HLOOKUP(F1443,kubbATPmodel!$I$5:$HE$61,56,0))+1),0),0)</f>
        <v>0</v>
      </c>
      <c r="H1443" s="15" t="str">
        <f t="shared" si="22"/>
        <v>nevyplněno</v>
      </c>
    </row>
    <row r="1444" spans="7:8" x14ac:dyDescent="0.25">
      <c r="G1444" s="12">
        <f>IF(H1444="ano",VLOOKUP('databáze bodů'!D1444,kubbATPmodel!$H$9:$HE$61,((HLOOKUP(F1444,kubbATPmodel!$I$5:$HE$61,56,0))+1),0),0)</f>
        <v>0</v>
      </c>
      <c r="H1444" s="15" t="str">
        <f t="shared" si="22"/>
        <v>nevyplněno</v>
      </c>
    </row>
    <row r="1445" spans="7:8" x14ac:dyDescent="0.25">
      <c r="G1445" s="12">
        <f>IF(H1445="ano",VLOOKUP('databáze bodů'!D1445,kubbATPmodel!$H$9:$HE$61,((HLOOKUP(F1445,kubbATPmodel!$I$5:$HE$61,56,0))+1),0),0)</f>
        <v>0</v>
      </c>
      <c r="H1445" s="15" t="str">
        <f t="shared" si="22"/>
        <v>nevyplněno</v>
      </c>
    </row>
    <row r="1446" spans="7:8" x14ac:dyDescent="0.25">
      <c r="G1446" s="12">
        <f>IF(H1446="ano",VLOOKUP('databáze bodů'!D1446,kubbATPmodel!$H$9:$HE$61,((HLOOKUP(F1446,kubbATPmodel!$I$5:$HE$61,56,0))+1),0),0)</f>
        <v>0</v>
      </c>
      <c r="H1446" s="15" t="str">
        <f t="shared" si="22"/>
        <v>nevyplněno</v>
      </c>
    </row>
    <row r="1447" spans="7:8" x14ac:dyDescent="0.25">
      <c r="G1447" s="12">
        <f>IF(H1447="ano",VLOOKUP('databáze bodů'!D1447,kubbATPmodel!$H$9:$HE$61,((HLOOKUP(F1447,kubbATPmodel!$I$5:$HE$61,56,0))+1),0),0)</f>
        <v>0</v>
      </c>
      <c r="H1447" s="15" t="str">
        <f t="shared" si="22"/>
        <v>nevyplněno</v>
      </c>
    </row>
    <row r="1448" spans="7:8" x14ac:dyDescent="0.25">
      <c r="G1448" s="12">
        <f>IF(H1448="ano",VLOOKUP('databáze bodů'!D1448,kubbATPmodel!$H$9:$HE$61,((HLOOKUP(F1448,kubbATPmodel!$I$5:$HE$61,56,0))+1),0),0)</f>
        <v>0</v>
      </c>
      <c r="H1448" s="15" t="str">
        <f t="shared" si="22"/>
        <v>nevyplněno</v>
      </c>
    </row>
    <row r="1449" spans="7:8" x14ac:dyDescent="0.25">
      <c r="G1449" s="12">
        <f>IF(H1449="ano",VLOOKUP('databáze bodů'!D1449,kubbATPmodel!$H$9:$HE$61,((HLOOKUP(F1449,kubbATPmodel!$I$5:$HE$61,56,0))+1),0),0)</f>
        <v>0</v>
      </c>
      <c r="H1449" s="15" t="str">
        <f t="shared" si="22"/>
        <v>nevyplněno</v>
      </c>
    </row>
    <row r="1450" spans="7:8" x14ac:dyDescent="0.25">
      <c r="G1450" s="12">
        <f>IF(H1450="ano",VLOOKUP('databáze bodů'!D1450,kubbATPmodel!$H$9:$HE$61,((HLOOKUP(F1450,kubbATPmodel!$I$5:$HE$61,56,0))+1),0),0)</f>
        <v>0</v>
      </c>
      <c r="H1450" s="15" t="str">
        <f t="shared" si="22"/>
        <v>nevyplněno</v>
      </c>
    </row>
    <row r="1451" spans="7:8" x14ac:dyDescent="0.25">
      <c r="G1451" s="12">
        <f>IF(H1451="ano",VLOOKUP('databáze bodů'!D1451,kubbATPmodel!$H$9:$HE$61,((HLOOKUP(F1451,kubbATPmodel!$I$5:$HE$61,56,0))+1),0),0)</f>
        <v>0</v>
      </c>
      <c r="H1451" s="15" t="str">
        <f t="shared" si="22"/>
        <v>nevyplněno</v>
      </c>
    </row>
    <row r="1452" spans="7:8" x14ac:dyDescent="0.25">
      <c r="G1452" s="12">
        <f>IF(H1452="ano",VLOOKUP('databáze bodů'!D1452,kubbATPmodel!$H$9:$HE$61,((HLOOKUP(F1452,kubbATPmodel!$I$5:$HE$61,56,0))+1),0),0)</f>
        <v>0</v>
      </c>
      <c r="H1452" s="15" t="str">
        <f t="shared" si="22"/>
        <v>nevyplněno</v>
      </c>
    </row>
    <row r="1453" spans="7:8" x14ac:dyDescent="0.25">
      <c r="G1453" s="12">
        <f>IF(H1453="ano",VLOOKUP('databáze bodů'!D1453,kubbATPmodel!$H$9:$HE$61,((HLOOKUP(F1453,kubbATPmodel!$I$5:$HE$61,56,0))+1),0),0)</f>
        <v>0</v>
      </c>
      <c r="H1453" s="15" t="str">
        <f t="shared" si="22"/>
        <v>nevyplněno</v>
      </c>
    </row>
    <row r="1454" spans="7:8" x14ac:dyDescent="0.25">
      <c r="G1454" s="12">
        <f>IF(H1454="ano",VLOOKUP('databáze bodů'!D1454,kubbATPmodel!$H$9:$HE$61,((HLOOKUP(F1454,kubbATPmodel!$I$5:$HE$61,56,0))+1),0),0)</f>
        <v>0</v>
      </c>
      <c r="H1454" s="15" t="str">
        <f t="shared" si="22"/>
        <v>nevyplněno</v>
      </c>
    </row>
    <row r="1455" spans="7:8" x14ac:dyDescent="0.25">
      <c r="G1455" s="12">
        <f>IF(H1455="ano",VLOOKUP('databáze bodů'!D1455,kubbATPmodel!$H$9:$HE$61,((HLOOKUP(F1455,kubbATPmodel!$I$5:$HE$61,56,0))+1),0),0)</f>
        <v>0</v>
      </c>
      <c r="H1455" s="15" t="str">
        <f t="shared" si="22"/>
        <v>nevyplněno</v>
      </c>
    </row>
    <row r="1456" spans="7:8" x14ac:dyDescent="0.25">
      <c r="G1456" s="12">
        <f>IF(H1456="ano",VLOOKUP('databáze bodů'!D1456,kubbATPmodel!$H$9:$HE$61,((HLOOKUP(F1456,kubbATPmodel!$I$5:$HE$61,56,0))+1),0),0)</f>
        <v>0</v>
      </c>
      <c r="H1456" s="15" t="str">
        <f t="shared" si="22"/>
        <v>nevyplněno</v>
      </c>
    </row>
    <row r="1457" spans="7:8" x14ac:dyDescent="0.25">
      <c r="G1457" s="12">
        <f>IF(H1457="ano",VLOOKUP('databáze bodů'!D1457,kubbATPmodel!$H$9:$HE$61,((HLOOKUP(F1457,kubbATPmodel!$I$5:$HE$61,56,0))+1),0),0)</f>
        <v>0</v>
      </c>
      <c r="H1457" s="15" t="str">
        <f t="shared" si="22"/>
        <v>nevyplněno</v>
      </c>
    </row>
    <row r="1458" spans="7:8" x14ac:dyDescent="0.25">
      <c r="G1458" s="12">
        <f>IF(H1458="ano",VLOOKUP('databáze bodů'!D1458,kubbATPmodel!$H$9:$HE$61,((HLOOKUP(F1458,kubbATPmodel!$I$5:$HE$61,56,0))+1),0),0)</f>
        <v>0</v>
      </c>
      <c r="H1458" s="15" t="str">
        <f t="shared" si="22"/>
        <v>nevyplněno</v>
      </c>
    </row>
    <row r="1459" spans="7:8" x14ac:dyDescent="0.25">
      <c r="G1459" s="12">
        <f>IF(H1459="ano",VLOOKUP('databáze bodů'!D1459,kubbATPmodel!$H$9:$HE$61,((HLOOKUP(F1459,kubbATPmodel!$I$5:$HE$61,56,0))+1),0),0)</f>
        <v>0</v>
      </c>
      <c r="H1459" s="15" t="str">
        <f t="shared" si="22"/>
        <v>nevyplněno</v>
      </c>
    </row>
    <row r="1460" spans="7:8" x14ac:dyDescent="0.25">
      <c r="G1460" s="12">
        <f>IF(H1460="ano",VLOOKUP('databáze bodů'!D1460,kubbATPmodel!$H$9:$HE$61,((HLOOKUP(F1460,kubbATPmodel!$I$5:$HE$61,56,0))+1),0),0)</f>
        <v>0</v>
      </c>
      <c r="H1460" s="15" t="str">
        <f t="shared" si="22"/>
        <v>nevyplněno</v>
      </c>
    </row>
    <row r="1461" spans="7:8" x14ac:dyDescent="0.25">
      <c r="G1461" s="12">
        <f>IF(H1461="ano",VLOOKUP('databáze bodů'!D1461,kubbATPmodel!$H$9:$HE$61,((HLOOKUP(F1461,kubbATPmodel!$I$5:$HE$61,56,0))+1),0),0)</f>
        <v>0</v>
      </c>
      <c r="H1461" s="15" t="str">
        <f t="shared" si="22"/>
        <v>nevyplněno</v>
      </c>
    </row>
    <row r="1462" spans="7:8" x14ac:dyDescent="0.25">
      <c r="G1462" s="12">
        <f>IF(H1462="ano",VLOOKUP('databáze bodů'!D1462,kubbATPmodel!$H$9:$HE$61,((HLOOKUP(F1462,kubbATPmodel!$I$5:$HE$61,56,0))+1),0),0)</f>
        <v>0</v>
      </c>
      <c r="H1462" s="15" t="str">
        <f t="shared" si="22"/>
        <v>nevyplněno</v>
      </c>
    </row>
    <row r="1463" spans="7:8" x14ac:dyDescent="0.25">
      <c r="G1463" s="12">
        <f>IF(H1463="ano",VLOOKUP('databáze bodů'!D1463,kubbATPmodel!$H$9:$HE$61,((HLOOKUP(F1463,kubbATPmodel!$I$5:$HE$61,56,0))+1),0),0)</f>
        <v>0</v>
      </c>
      <c r="H1463" s="15" t="str">
        <f t="shared" si="22"/>
        <v>nevyplněno</v>
      </c>
    </row>
    <row r="1464" spans="7:8" x14ac:dyDescent="0.25">
      <c r="G1464" s="12">
        <f>IF(H1464="ano",VLOOKUP('databáze bodů'!D1464,kubbATPmodel!$H$9:$HE$61,((HLOOKUP(F1464,kubbATPmodel!$I$5:$HE$61,56,0))+1),0),0)</f>
        <v>0</v>
      </c>
      <c r="H1464" s="15" t="str">
        <f t="shared" si="22"/>
        <v>nevyplněno</v>
      </c>
    </row>
    <row r="1465" spans="7:8" x14ac:dyDescent="0.25">
      <c r="G1465" s="12">
        <f>IF(H1465="ano",VLOOKUP('databáze bodů'!D1465,kubbATPmodel!$H$9:$HE$61,((HLOOKUP(F1465,kubbATPmodel!$I$5:$HE$61,56,0))+1),0),0)</f>
        <v>0</v>
      </c>
      <c r="H1465" s="15" t="str">
        <f t="shared" si="22"/>
        <v>nevyplněno</v>
      </c>
    </row>
    <row r="1466" spans="7:8" x14ac:dyDescent="0.25">
      <c r="G1466" s="12">
        <f>IF(H1466="ano",VLOOKUP('databáze bodů'!D1466,kubbATPmodel!$H$9:$HE$61,((HLOOKUP(F1466,kubbATPmodel!$I$5:$HE$61,56,0))+1),0),0)</f>
        <v>0</v>
      </c>
      <c r="H1466" s="15" t="str">
        <f t="shared" si="22"/>
        <v>nevyplněno</v>
      </c>
    </row>
    <row r="1467" spans="7:8" x14ac:dyDescent="0.25">
      <c r="G1467" s="12">
        <f>IF(H1467="ano",VLOOKUP('databáze bodů'!D1467,kubbATPmodel!$H$9:$HE$61,((HLOOKUP(F1467,kubbATPmodel!$I$5:$HE$61,56,0))+1),0),0)</f>
        <v>0</v>
      </c>
      <c r="H1467" s="15" t="str">
        <f t="shared" si="22"/>
        <v>nevyplněno</v>
      </c>
    </row>
    <row r="1468" spans="7:8" x14ac:dyDescent="0.25">
      <c r="G1468" s="12">
        <f>IF(H1468="ano",VLOOKUP('databáze bodů'!D1468,kubbATPmodel!$H$9:$HE$61,((HLOOKUP(F1468,kubbATPmodel!$I$5:$HE$61,56,0))+1),0),0)</f>
        <v>0</v>
      </c>
      <c r="H1468" s="15" t="str">
        <f t="shared" si="22"/>
        <v>nevyplněno</v>
      </c>
    </row>
    <row r="1469" spans="7:8" x14ac:dyDescent="0.25">
      <c r="G1469" s="12">
        <f>IF(H1469="ano",VLOOKUP('databáze bodů'!D1469,kubbATPmodel!$H$9:$HE$61,((HLOOKUP(F1469,kubbATPmodel!$I$5:$HE$61,56,0))+1),0),0)</f>
        <v>0</v>
      </c>
      <c r="H1469" s="15" t="str">
        <f t="shared" si="22"/>
        <v>nevyplněno</v>
      </c>
    </row>
    <row r="1470" spans="7:8" x14ac:dyDescent="0.25">
      <c r="G1470" s="12">
        <f>IF(H1470="ano",VLOOKUP('databáze bodů'!D1470,kubbATPmodel!$H$9:$HE$61,((HLOOKUP(F1470,kubbATPmodel!$I$5:$HE$61,56,0))+1),0),0)</f>
        <v>0</v>
      </c>
      <c r="H1470" s="15" t="str">
        <f t="shared" si="22"/>
        <v>nevyplněno</v>
      </c>
    </row>
    <row r="1471" spans="7:8" x14ac:dyDescent="0.25">
      <c r="G1471" s="12">
        <f>IF(H1471="ano",VLOOKUP('databáze bodů'!D1471,kubbATPmodel!$H$9:$HE$61,((HLOOKUP(F1471,kubbATPmodel!$I$5:$HE$61,56,0))+1),0),0)</f>
        <v>0</v>
      </c>
      <c r="H1471" s="15" t="str">
        <f t="shared" si="22"/>
        <v>nevyplněno</v>
      </c>
    </row>
    <row r="1472" spans="7:8" x14ac:dyDescent="0.25">
      <c r="G1472" s="12">
        <f>IF(H1472="ano",VLOOKUP('databáze bodů'!D1472,kubbATPmodel!$H$9:$HE$61,((HLOOKUP(F1472,kubbATPmodel!$I$5:$HE$61,56,0))+1),0),0)</f>
        <v>0</v>
      </c>
      <c r="H1472" s="15" t="str">
        <f t="shared" si="22"/>
        <v>nevyplněno</v>
      </c>
    </row>
    <row r="1473" spans="7:8" x14ac:dyDescent="0.25">
      <c r="G1473" s="12">
        <f>IF(H1473="ano",VLOOKUP('databáze bodů'!D1473,kubbATPmodel!$H$9:$HE$61,((HLOOKUP(F1473,kubbATPmodel!$I$5:$HE$61,56,0))+1),0),0)</f>
        <v>0</v>
      </c>
      <c r="H1473" s="15" t="str">
        <f t="shared" si="22"/>
        <v>nevyplněno</v>
      </c>
    </row>
    <row r="1474" spans="7:8" x14ac:dyDescent="0.25">
      <c r="G1474" s="12">
        <f>IF(H1474="ano",VLOOKUP('databáze bodů'!D1474,kubbATPmodel!$H$9:$HE$61,((HLOOKUP(F1474,kubbATPmodel!$I$5:$HE$61,56,0))+1),0),0)</f>
        <v>0</v>
      </c>
      <c r="H1474" s="15" t="str">
        <f t="shared" si="22"/>
        <v>nevyplněno</v>
      </c>
    </row>
    <row r="1475" spans="7:8" x14ac:dyDescent="0.25">
      <c r="G1475" s="12">
        <f>IF(H1475="ano",VLOOKUP('databáze bodů'!D1475,kubbATPmodel!$H$9:$HE$61,((HLOOKUP(F1475,kubbATPmodel!$I$5:$HE$61,56,0))+1),0),0)</f>
        <v>0</v>
      </c>
      <c r="H1475" s="15" t="str">
        <f t="shared" ref="H1475:H1538" si="23">IF(E1475=0,"nevyplněno",IF(($K$5-E1475)&lt;$K$3,"ano","ne"))</f>
        <v>nevyplněno</v>
      </c>
    </row>
    <row r="1476" spans="7:8" x14ac:dyDescent="0.25">
      <c r="G1476" s="12">
        <f>IF(H1476="ano",VLOOKUP('databáze bodů'!D1476,kubbATPmodel!$H$9:$HE$61,((HLOOKUP(F1476,kubbATPmodel!$I$5:$HE$61,56,0))+1),0),0)</f>
        <v>0</v>
      </c>
      <c r="H1476" s="15" t="str">
        <f t="shared" si="23"/>
        <v>nevyplněno</v>
      </c>
    </row>
    <row r="1477" spans="7:8" x14ac:dyDescent="0.25">
      <c r="G1477" s="12">
        <f>IF(H1477="ano",VLOOKUP('databáze bodů'!D1477,kubbATPmodel!$H$9:$HE$61,((HLOOKUP(F1477,kubbATPmodel!$I$5:$HE$61,56,0))+1),0),0)</f>
        <v>0</v>
      </c>
      <c r="H1477" s="15" t="str">
        <f t="shared" si="23"/>
        <v>nevyplněno</v>
      </c>
    </row>
    <row r="1478" spans="7:8" x14ac:dyDescent="0.25">
      <c r="G1478" s="12">
        <f>IF(H1478="ano",VLOOKUP('databáze bodů'!D1478,kubbATPmodel!$H$9:$HE$61,((HLOOKUP(F1478,kubbATPmodel!$I$5:$HE$61,56,0))+1),0),0)</f>
        <v>0</v>
      </c>
      <c r="H1478" s="15" t="str">
        <f t="shared" si="23"/>
        <v>nevyplněno</v>
      </c>
    </row>
    <row r="1479" spans="7:8" x14ac:dyDescent="0.25">
      <c r="G1479" s="12">
        <f>IF(H1479="ano",VLOOKUP('databáze bodů'!D1479,kubbATPmodel!$H$9:$HE$61,((HLOOKUP(F1479,kubbATPmodel!$I$5:$HE$61,56,0))+1),0),0)</f>
        <v>0</v>
      </c>
      <c r="H1479" s="15" t="str">
        <f t="shared" si="23"/>
        <v>nevyplněno</v>
      </c>
    </row>
    <row r="1480" spans="7:8" x14ac:dyDescent="0.25">
      <c r="G1480" s="12">
        <f>IF(H1480="ano",VLOOKUP('databáze bodů'!D1480,kubbATPmodel!$H$9:$HE$61,((HLOOKUP(F1480,kubbATPmodel!$I$5:$HE$61,56,0))+1),0),0)</f>
        <v>0</v>
      </c>
      <c r="H1480" s="15" t="str">
        <f t="shared" si="23"/>
        <v>nevyplněno</v>
      </c>
    </row>
    <row r="1481" spans="7:8" x14ac:dyDescent="0.25">
      <c r="G1481" s="12">
        <f>IF(H1481="ano",VLOOKUP('databáze bodů'!D1481,kubbATPmodel!$H$9:$HE$61,((HLOOKUP(F1481,kubbATPmodel!$I$5:$HE$61,56,0))+1),0),0)</f>
        <v>0</v>
      </c>
      <c r="H1481" s="15" t="str">
        <f t="shared" si="23"/>
        <v>nevyplněno</v>
      </c>
    </row>
    <row r="1482" spans="7:8" x14ac:dyDescent="0.25">
      <c r="G1482" s="12">
        <f>IF(H1482="ano",VLOOKUP('databáze bodů'!D1482,kubbATPmodel!$H$9:$HE$61,((HLOOKUP(F1482,kubbATPmodel!$I$5:$HE$61,56,0))+1),0),0)</f>
        <v>0</v>
      </c>
      <c r="H1482" s="15" t="str">
        <f t="shared" si="23"/>
        <v>nevyplněno</v>
      </c>
    </row>
    <row r="1483" spans="7:8" x14ac:dyDescent="0.25">
      <c r="G1483" s="12">
        <f>IF(H1483="ano",VLOOKUP('databáze bodů'!D1483,kubbATPmodel!$H$9:$HE$61,((HLOOKUP(F1483,kubbATPmodel!$I$5:$HE$61,56,0))+1),0),0)</f>
        <v>0</v>
      </c>
      <c r="H1483" s="15" t="str">
        <f t="shared" si="23"/>
        <v>nevyplněno</v>
      </c>
    </row>
    <row r="1484" spans="7:8" x14ac:dyDescent="0.25">
      <c r="G1484" s="12">
        <f>IF(H1484="ano",VLOOKUP('databáze bodů'!D1484,kubbATPmodel!$H$9:$HE$61,((HLOOKUP(F1484,kubbATPmodel!$I$5:$HE$61,56,0))+1),0),0)</f>
        <v>0</v>
      </c>
      <c r="H1484" s="15" t="str">
        <f t="shared" si="23"/>
        <v>nevyplněno</v>
      </c>
    </row>
    <row r="1485" spans="7:8" x14ac:dyDescent="0.25">
      <c r="G1485" s="12">
        <f>IF(H1485="ano",VLOOKUP('databáze bodů'!D1485,kubbATPmodel!$H$9:$HE$61,((HLOOKUP(F1485,kubbATPmodel!$I$5:$HE$61,56,0))+1),0),0)</f>
        <v>0</v>
      </c>
      <c r="H1485" s="15" t="str">
        <f t="shared" si="23"/>
        <v>nevyplněno</v>
      </c>
    </row>
    <row r="1486" spans="7:8" x14ac:dyDescent="0.25">
      <c r="G1486" s="12">
        <f>IF(H1486="ano",VLOOKUP('databáze bodů'!D1486,kubbATPmodel!$H$9:$HE$61,((HLOOKUP(F1486,kubbATPmodel!$I$5:$HE$61,56,0))+1),0),0)</f>
        <v>0</v>
      </c>
      <c r="H1486" s="15" t="str">
        <f t="shared" si="23"/>
        <v>nevyplněno</v>
      </c>
    </row>
    <row r="1487" spans="7:8" x14ac:dyDescent="0.25">
      <c r="G1487" s="12">
        <f>IF(H1487="ano",VLOOKUP('databáze bodů'!D1487,kubbATPmodel!$H$9:$HE$61,((HLOOKUP(F1487,kubbATPmodel!$I$5:$HE$61,56,0))+1),0),0)</f>
        <v>0</v>
      </c>
      <c r="H1487" s="15" t="str">
        <f t="shared" si="23"/>
        <v>nevyplněno</v>
      </c>
    </row>
    <row r="1488" spans="7:8" x14ac:dyDescent="0.25">
      <c r="G1488" s="12">
        <f>IF(H1488="ano",VLOOKUP('databáze bodů'!D1488,kubbATPmodel!$H$9:$HE$61,((HLOOKUP(F1488,kubbATPmodel!$I$5:$HE$61,56,0))+1),0),0)</f>
        <v>0</v>
      </c>
      <c r="H1488" s="15" t="str">
        <f t="shared" si="23"/>
        <v>nevyplněno</v>
      </c>
    </row>
    <row r="1489" spans="7:8" x14ac:dyDescent="0.25">
      <c r="G1489" s="12">
        <f>IF(H1489="ano",VLOOKUP('databáze bodů'!D1489,kubbATPmodel!$H$9:$HE$61,((HLOOKUP(F1489,kubbATPmodel!$I$5:$HE$61,56,0))+1),0),0)</f>
        <v>0</v>
      </c>
      <c r="H1489" s="15" t="str">
        <f t="shared" si="23"/>
        <v>nevyplněno</v>
      </c>
    </row>
    <row r="1490" spans="7:8" x14ac:dyDescent="0.25">
      <c r="G1490" s="12">
        <f>IF(H1490="ano",VLOOKUP('databáze bodů'!D1490,kubbATPmodel!$H$9:$HE$61,((HLOOKUP(F1490,kubbATPmodel!$I$5:$HE$61,56,0))+1),0),0)</f>
        <v>0</v>
      </c>
      <c r="H1490" s="15" t="str">
        <f t="shared" si="23"/>
        <v>nevyplněno</v>
      </c>
    </row>
    <row r="1491" spans="7:8" x14ac:dyDescent="0.25">
      <c r="G1491" s="12">
        <f>IF(H1491="ano",VLOOKUP('databáze bodů'!D1491,kubbATPmodel!$H$9:$HE$61,((HLOOKUP(F1491,kubbATPmodel!$I$5:$HE$61,56,0))+1),0),0)</f>
        <v>0</v>
      </c>
      <c r="H1491" s="15" t="str">
        <f t="shared" si="23"/>
        <v>nevyplněno</v>
      </c>
    </row>
    <row r="1492" spans="7:8" x14ac:dyDescent="0.25">
      <c r="G1492" s="12">
        <f>IF(H1492="ano",VLOOKUP('databáze bodů'!D1492,kubbATPmodel!$H$9:$HE$61,((HLOOKUP(F1492,kubbATPmodel!$I$5:$HE$61,56,0))+1),0),0)</f>
        <v>0</v>
      </c>
      <c r="H1492" s="15" t="str">
        <f t="shared" si="23"/>
        <v>nevyplněno</v>
      </c>
    </row>
    <row r="1493" spans="7:8" x14ac:dyDescent="0.25">
      <c r="G1493" s="12">
        <f>IF(H1493="ano",VLOOKUP('databáze bodů'!D1493,kubbATPmodel!$H$9:$HE$61,((HLOOKUP(F1493,kubbATPmodel!$I$5:$HE$61,56,0))+1),0),0)</f>
        <v>0</v>
      </c>
      <c r="H1493" s="15" t="str">
        <f t="shared" si="23"/>
        <v>nevyplněno</v>
      </c>
    </row>
    <row r="1494" spans="7:8" x14ac:dyDescent="0.25">
      <c r="G1494" s="12">
        <f>IF(H1494="ano",VLOOKUP('databáze bodů'!D1494,kubbATPmodel!$H$9:$HE$61,((HLOOKUP(F1494,kubbATPmodel!$I$5:$HE$61,56,0))+1),0),0)</f>
        <v>0</v>
      </c>
      <c r="H1494" s="15" t="str">
        <f t="shared" si="23"/>
        <v>nevyplněno</v>
      </c>
    </row>
    <row r="1495" spans="7:8" x14ac:dyDescent="0.25">
      <c r="G1495" s="12">
        <f>IF(H1495="ano",VLOOKUP('databáze bodů'!D1495,kubbATPmodel!$H$9:$HE$61,((HLOOKUP(F1495,kubbATPmodel!$I$5:$HE$61,56,0))+1),0),0)</f>
        <v>0</v>
      </c>
      <c r="H1495" s="15" t="str">
        <f t="shared" si="23"/>
        <v>nevyplněno</v>
      </c>
    </row>
    <row r="1496" spans="7:8" x14ac:dyDescent="0.25">
      <c r="G1496" s="12">
        <f>IF(H1496="ano",VLOOKUP('databáze bodů'!D1496,kubbATPmodel!$H$9:$HE$61,((HLOOKUP(F1496,kubbATPmodel!$I$5:$HE$61,56,0))+1),0),0)</f>
        <v>0</v>
      </c>
      <c r="H1496" s="15" t="str">
        <f t="shared" si="23"/>
        <v>nevyplněno</v>
      </c>
    </row>
    <row r="1497" spans="7:8" x14ac:dyDescent="0.25">
      <c r="G1497" s="12">
        <f>IF(H1497="ano",VLOOKUP('databáze bodů'!D1497,kubbATPmodel!$H$9:$HE$61,((HLOOKUP(F1497,kubbATPmodel!$I$5:$HE$61,56,0))+1),0),0)</f>
        <v>0</v>
      </c>
      <c r="H1497" s="15" t="str">
        <f t="shared" si="23"/>
        <v>nevyplněno</v>
      </c>
    </row>
    <row r="1498" spans="7:8" x14ac:dyDescent="0.25">
      <c r="G1498" s="12">
        <f>IF(H1498="ano",VLOOKUP('databáze bodů'!D1498,kubbATPmodel!$H$9:$HE$61,((HLOOKUP(F1498,kubbATPmodel!$I$5:$HE$61,56,0))+1),0),0)</f>
        <v>0</v>
      </c>
      <c r="H1498" s="15" t="str">
        <f t="shared" si="23"/>
        <v>nevyplněno</v>
      </c>
    </row>
    <row r="1499" spans="7:8" x14ac:dyDescent="0.25">
      <c r="G1499" s="12">
        <f>IF(H1499="ano",VLOOKUP('databáze bodů'!D1499,kubbATPmodel!$H$9:$HE$61,((HLOOKUP(F1499,kubbATPmodel!$I$5:$HE$61,56,0))+1),0),0)</f>
        <v>0</v>
      </c>
      <c r="H1499" s="15" t="str">
        <f t="shared" si="23"/>
        <v>nevyplněno</v>
      </c>
    </row>
    <row r="1500" spans="7:8" x14ac:dyDescent="0.25">
      <c r="G1500" s="12">
        <f>IF(H1500="ano",VLOOKUP('databáze bodů'!D1500,kubbATPmodel!$H$9:$HE$61,((HLOOKUP(F1500,kubbATPmodel!$I$5:$HE$61,56,0))+1),0),0)</f>
        <v>0</v>
      </c>
      <c r="H1500" s="15" t="str">
        <f t="shared" si="23"/>
        <v>nevyplněno</v>
      </c>
    </row>
    <row r="1501" spans="7:8" x14ac:dyDescent="0.25">
      <c r="G1501" s="12">
        <f>IF(H1501="ano",VLOOKUP('databáze bodů'!D1501,kubbATPmodel!$H$9:$HE$61,((HLOOKUP(F1501,kubbATPmodel!$I$5:$HE$61,56,0))+1),0),0)</f>
        <v>0</v>
      </c>
      <c r="H1501" s="15" t="str">
        <f t="shared" si="23"/>
        <v>nevyplněno</v>
      </c>
    </row>
    <row r="1502" spans="7:8" x14ac:dyDescent="0.25">
      <c r="G1502" s="12">
        <f>IF(H1502="ano",VLOOKUP('databáze bodů'!D1502,kubbATPmodel!$H$9:$HE$61,((HLOOKUP(F1502,kubbATPmodel!$I$5:$HE$61,56,0))+1),0),0)</f>
        <v>0</v>
      </c>
      <c r="H1502" s="15" t="str">
        <f t="shared" si="23"/>
        <v>nevyplněno</v>
      </c>
    </row>
    <row r="1503" spans="7:8" x14ac:dyDescent="0.25">
      <c r="G1503" s="12">
        <f>IF(H1503="ano",VLOOKUP('databáze bodů'!D1503,kubbATPmodel!$H$9:$HE$61,((HLOOKUP(F1503,kubbATPmodel!$I$5:$HE$61,56,0))+1),0),0)</f>
        <v>0</v>
      </c>
      <c r="H1503" s="15" t="str">
        <f t="shared" si="23"/>
        <v>nevyplněno</v>
      </c>
    </row>
    <row r="1504" spans="7:8" x14ac:dyDescent="0.25">
      <c r="G1504" s="12">
        <f>IF(H1504="ano",VLOOKUP('databáze bodů'!D1504,kubbATPmodel!$H$9:$HE$61,((HLOOKUP(F1504,kubbATPmodel!$I$5:$HE$61,56,0))+1),0),0)</f>
        <v>0</v>
      </c>
      <c r="H1504" s="15" t="str">
        <f t="shared" si="23"/>
        <v>nevyplněno</v>
      </c>
    </row>
    <row r="1505" spans="7:8" x14ac:dyDescent="0.25">
      <c r="G1505" s="12">
        <f>IF(H1505="ano",VLOOKUP('databáze bodů'!D1505,kubbATPmodel!$H$9:$HE$61,((HLOOKUP(F1505,kubbATPmodel!$I$5:$HE$61,56,0))+1),0),0)</f>
        <v>0</v>
      </c>
      <c r="H1505" s="15" t="str">
        <f t="shared" si="23"/>
        <v>nevyplněno</v>
      </c>
    </row>
    <row r="1506" spans="7:8" x14ac:dyDescent="0.25">
      <c r="G1506" s="12">
        <f>IF(H1506="ano",VLOOKUP('databáze bodů'!D1506,kubbATPmodel!$H$9:$HE$61,((HLOOKUP(F1506,kubbATPmodel!$I$5:$HE$61,56,0))+1),0),0)</f>
        <v>0</v>
      </c>
      <c r="H1506" s="15" t="str">
        <f t="shared" si="23"/>
        <v>nevyplněno</v>
      </c>
    </row>
    <row r="1507" spans="7:8" x14ac:dyDescent="0.25">
      <c r="G1507" s="12">
        <f>IF(H1507="ano",VLOOKUP('databáze bodů'!D1507,kubbATPmodel!$H$9:$HE$61,((HLOOKUP(F1507,kubbATPmodel!$I$5:$HE$61,56,0))+1),0),0)</f>
        <v>0</v>
      </c>
      <c r="H1507" s="15" t="str">
        <f t="shared" si="23"/>
        <v>nevyplněno</v>
      </c>
    </row>
    <row r="1508" spans="7:8" x14ac:dyDescent="0.25">
      <c r="G1508" s="12">
        <f>IF(H1508="ano",VLOOKUP('databáze bodů'!D1508,kubbATPmodel!$H$9:$HE$61,((HLOOKUP(F1508,kubbATPmodel!$I$5:$HE$61,56,0))+1),0),0)</f>
        <v>0</v>
      </c>
      <c r="H1508" s="15" t="str">
        <f t="shared" si="23"/>
        <v>nevyplněno</v>
      </c>
    </row>
    <row r="1509" spans="7:8" x14ac:dyDescent="0.25">
      <c r="G1509" s="12">
        <f>IF(H1509="ano",VLOOKUP('databáze bodů'!D1509,kubbATPmodel!$H$9:$HE$61,((HLOOKUP(F1509,kubbATPmodel!$I$5:$HE$61,56,0))+1),0),0)</f>
        <v>0</v>
      </c>
      <c r="H1509" s="15" t="str">
        <f t="shared" si="23"/>
        <v>nevyplněno</v>
      </c>
    </row>
    <row r="1510" spans="7:8" x14ac:dyDescent="0.25">
      <c r="G1510" s="12">
        <f>IF(H1510="ano",VLOOKUP('databáze bodů'!D1510,kubbATPmodel!$H$9:$HE$61,((HLOOKUP(F1510,kubbATPmodel!$I$5:$HE$61,56,0))+1),0),0)</f>
        <v>0</v>
      </c>
      <c r="H1510" s="15" t="str">
        <f t="shared" si="23"/>
        <v>nevyplněno</v>
      </c>
    </row>
    <row r="1511" spans="7:8" x14ac:dyDescent="0.25">
      <c r="G1511" s="12">
        <f>IF(H1511="ano",VLOOKUP('databáze bodů'!D1511,kubbATPmodel!$H$9:$HE$61,((HLOOKUP(F1511,kubbATPmodel!$I$5:$HE$61,56,0))+1),0),0)</f>
        <v>0</v>
      </c>
      <c r="H1511" s="15" t="str">
        <f t="shared" si="23"/>
        <v>nevyplněno</v>
      </c>
    </row>
    <row r="1512" spans="7:8" x14ac:dyDescent="0.25">
      <c r="G1512" s="12">
        <f>IF(H1512="ano",VLOOKUP('databáze bodů'!D1512,kubbATPmodel!$H$9:$HE$61,((HLOOKUP(F1512,kubbATPmodel!$I$5:$HE$61,56,0))+1),0),0)</f>
        <v>0</v>
      </c>
      <c r="H1512" s="15" t="str">
        <f t="shared" si="23"/>
        <v>nevyplněno</v>
      </c>
    </row>
    <row r="1513" spans="7:8" x14ac:dyDescent="0.25">
      <c r="G1513" s="12">
        <f>IF(H1513="ano",VLOOKUP('databáze bodů'!D1513,kubbATPmodel!$H$9:$HE$61,((HLOOKUP(F1513,kubbATPmodel!$I$5:$HE$61,56,0))+1),0),0)</f>
        <v>0</v>
      </c>
      <c r="H1513" s="15" t="str">
        <f t="shared" si="23"/>
        <v>nevyplněno</v>
      </c>
    </row>
    <row r="1514" spans="7:8" x14ac:dyDescent="0.25">
      <c r="G1514" s="12">
        <f>IF(H1514="ano",VLOOKUP('databáze bodů'!D1514,kubbATPmodel!$H$9:$HE$61,((HLOOKUP(F1514,kubbATPmodel!$I$5:$HE$61,56,0))+1),0),0)</f>
        <v>0</v>
      </c>
      <c r="H1514" s="15" t="str">
        <f t="shared" si="23"/>
        <v>nevyplněno</v>
      </c>
    </row>
    <row r="1515" spans="7:8" x14ac:dyDescent="0.25">
      <c r="G1515" s="12">
        <f>IF(H1515="ano",VLOOKUP('databáze bodů'!D1515,kubbATPmodel!$H$9:$HE$61,((HLOOKUP(F1515,kubbATPmodel!$I$5:$HE$61,56,0))+1),0),0)</f>
        <v>0</v>
      </c>
      <c r="H1515" s="15" t="str">
        <f t="shared" si="23"/>
        <v>nevyplněno</v>
      </c>
    </row>
    <row r="1516" spans="7:8" x14ac:dyDescent="0.25">
      <c r="G1516" s="12">
        <f>IF(H1516="ano",VLOOKUP('databáze bodů'!D1516,kubbATPmodel!$H$9:$HE$61,((HLOOKUP(F1516,kubbATPmodel!$I$5:$HE$61,56,0))+1),0),0)</f>
        <v>0</v>
      </c>
      <c r="H1516" s="15" t="str">
        <f t="shared" si="23"/>
        <v>nevyplněno</v>
      </c>
    </row>
    <row r="1517" spans="7:8" x14ac:dyDescent="0.25">
      <c r="G1517" s="12">
        <f>IF(H1517="ano",VLOOKUP('databáze bodů'!D1517,kubbATPmodel!$H$9:$HE$61,((HLOOKUP(F1517,kubbATPmodel!$I$5:$HE$61,56,0))+1),0),0)</f>
        <v>0</v>
      </c>
      <c r="H1517" s="15" t="str">
        <f t="shared" si="23"/>
        <v>nevyplněno</v>
      </c>
    </row>
    <row r="1518" spans="7:8" x14ac:dyDescent="0.25">
      <c r="G1518" s="12">
        <f>IF(H1518="ano",VLOOKUP('databáze bodů'!D1518,kubbATPmodel!$H$9:$HE$61,((HLOOKUP(F1518,kubbATPmodel!$I$5:$HE$61,56,0))+1),0),0)</f>
        <v>0</v>
      </c>
      <c r="H1518" s="15" t="str">
        <f t="shared" si="23"/>
        <v>nevyplněno</v>
      </c>
    </row>
    <row r="1519" spans="7:8" x14ac:dyDescent="0.25">
      <c r="G1519" s="12">
        <f>IF(H1519="ano",VLOOKUP('databáze bodů'!D1519,kubbATPmodel!$H$9:$HE$61,((HLOOKUP(F1519,kubbATPmodel!$I$5:$HE$61,56,0))+1),0),0)</f>
        <v>0</v>
      </c>
      <c r="H1519" s="15" t="str">
        <f t="shared" si="23"/>
        <v>nevyplněno</v>
      </c>
    </row>
    <row r="1520" spans="7:8" x14ac:dyDescent="0.25">
      <c r="G1520" s="12">
        <f>IF(H1520="ano",VLOOKUP('databáze bodů'!D1520,kubbATPmodel!$H$9:$HE$61,((HLOOKUP(F1520,kubbATPmodel!$I$5:$HE$61,56,0))+1),0),0)</f>
        <v>0</v>
      </c>
      <c r="H1520" s="15" t="str">
        <f t="shared" si="23"/>
        <v>nevyplněno</v>
      </c>
    </row>
    <row r="1521" spans="7:8" x14ac:dyDescent="0.25">
      <c r="G1521" s="12">
        <f>IF(H1521="ano",VLOOKUP('databáze bodů'!D1521,kubbATPmodel!$H$9:$HE$61,((HLOOKUP(F1521,kubbATPmodel!$I$5:$HE$61,56,0))+1),0),0)</f>
        <v>0</v>
      </c>
      <c r="H1521" s="15" t="str">
        <f t="shared" si="23"/>
        <v>nevyplněno</v>
      </c>
    </row>
    <row r="1522" spans="7:8" x14ac:dyDescent="0.25">
      <c r="G1522" s="12">
        <f>IF(H1522="ano",VLOOKUP('databáze bodů'!D1522,kubbATPmodel!$H$9:$HE$61,((HLOOKUP(F1522,kubbATPmodel!$I$5:$HE$61,56,0))+1),0),0)</f>
        <v>0</v>
      </c>
      <c r="H1522" s="15" t="str">
        <f t="shared" si="23"/>
        <v>nevyplněno</v>
      </c>
    </row>
    <row r="1523" spans="7:8" x14ac:dyDescent="0.25">
      <c r="G1523" s="12">
        <f>IF(H1523="ano",VLOOKUP('databáze bodů'!D1523,kubbATPmodel!$H$9:$HE$61,((HLOOKUP(F1523,kubbATPmodel!$I$5:$HE$61,56,0))+1),0),0)</f>
        <v>0</v>
      </c>
      <c r="H1523" s="15" t="str">
        <f t="shared" si="23"/>
        <v>nevyplněno</v>
      </c>
    </row>
    <row r="1524" spans="7:8" x14ac:dyDescent="0.25">
      <c r="G1524" s="12">
        <f>IF(H1524="ano",VLOOKUP('databáze bodů'!D1524,kubbATPmodel!$H$9:$HE$61,((HLOOKUP(F1524,kubbATPmodel!$I$5:$HE$61,56,0))+1),0),0)</f>
        <v>0</v>
      </c>
      <c r="H1524" s="15" t="str">
        <f t="shared" si="23"/>
        <v>nevyplněno</v>
      </c>
    </row>
    <row r="1525" spans="7:8" x14ac:dyDescent="0.25">
      <c r="G1525" s="12">
        <f>IF(H1525="ano",VLOOKUP('databáze bodů'!D1525,kubbATPmodel!$H$9:$HE$61,((HLOOKUP(F1525,kubbATPmodel!$I$5:$HE$61,56,0))+1),0),0)</f>
        <v>0</v>
      </c>
      <c r="H1525" s="15" t="str">
        <f t="shared" si="23"/>
        <v>nevyplněno</v>
      </c>
    </row>
    <row r="1526" spans="7:8" x14ac:dyDescent="0.25">
      <c r="G1526" s="12">
        <f>IF(H1526="ano",VLOOKUP('databáze bodů'!D1526,kubbATPmodel!$H$9:$HE$61,((HLOOKUP(F1526,kubbATPmodel!$I$5:$HE$61,56,0))+1),0),0)</f>
        <v>0</v>
      </c>
      <c r="H1526" s="15" t="str">
        <f t="shared" si="23"/>
        <v>nevyplněno</v>
      </c>
    </row>
    <row r="1527" spans="7:8" x14ac:dyDescent="0.25">
      <c r="G1527" s="12">
        <f>IF(H1527="ano",VLOOKUP('databáze bodů'!D1527,kubbATPmodel!$H$9:$HE$61,((HLOOKUP(F1527,kubbATPmodel!$I$5:$HE$61,56,0))+1),0),0)</f>
        <v>0</v>
      </c>
      <c r="H1527" s="15" t="str">
        <f t="shared" si="23"/>
        <v>nevyplněno</v>
      </c>
    </row>
    <row r="1528" spans="7:8" x14ac:dyDescent="0.25">
      <c r="G1528" s="12">
        <f>IF(H1528="ano",VLOOKUP('databáze bodů'!D1528,kubbATPmodel!$H$9:$HE$61,((HLOOKUP(F1528,kubbATPmodel!$I$5:$HE$61,56,0))+1),0),0)</f>
        <v>0</v>
      </c>
      <c r="H1528" s="15" t="str">
        <f t="shared" si="23"/>
        <v>nevyplněno</v>
      </c>
    </row>
    <row r="1529" spans="7:8" x14ac:dyDescent="0.25">
      <c r="G1529" s="12">
        <f>IF(H1529="ano",VLOOKUP('databáze bodů'!D1529,kubbATPmodel!$H$9:$HE$61,((HLOOKUP(F1529,kubbATPmodel!$I$5:$HE$61,56,0))+1),0),0)</f>
        <v>0</v>
      </c>
      <c r="H1529" s="15" t="str">
        <f t="shared" si="23"/>
        <v>nevyplněno</v>
      </c>
    </row>
    <row r="1530" spans="7:8" x14ac:dyDescent="0.25">
      <c r="G1530" s="12">
        <f>IF(H1530="ano",VLOOKUP('databáze bodů'!D1530,kubbATPmodel!$H$9:$HE$61,((HLOOKUP(F1530,kubbATPmodel!$I$5:$HE$61,56,0))+1),0),0)</f>
        <v>0</v>
      </c>
      <c r="H1530" s="15" t="str">
        <f t="shared" si="23"/>
        <v>nevyplněno</v>
      </c>
    </row>
    <row r="1531" spans="7:8" x14ac:dyDescent="0.25">
      <c r="G1531" s="12">
        <f>IF(H1531="ano",VLOOKUP('databáze bodů'!D1531,kubbATPmodel!$H$9:$HE$61,((HLOOKUP(F1531,kubbATPmodel!$I$5:$HE$61,56,0))+1),0),0)</f>
        <v>0</v>
      </c>
      <c r="H1531" s="15" t="str">
        <f t="shared" si="23"/>
        <v>nevyplněno</v>
      </c>
    </row>
    <row r="1532" spans="7:8" x14ac:dyDescent="0.25">
      <c r="G1532" s="12">
        <f>IF(H1532="ano",VLOOKUP('databáze bodů'!D1532,kubbATPmodel!$H$9:$HE$61,((HLOOKUP(F1532,kubbATPmodel!$I$5:$HE$61,56,0))+1),0),0)</f>
        <v>0</v>
      </c>
      <c r="H1532" s="15" t="str">
        <f t="shared" si="23"/>
        <v>nevyplněno</v>
      </c>
    </row>
    <row r="1533" spans="7:8" x14ac:dyDescent="0.25">
      <c r="G1533" s="12">
        <f>IF(H1533="ano",VLOOKUP('databáze bodů'!D1533,kubbATPmodel!$H$9:$HE$61,((HLOOKUP(F1533,kubbATPmodel!$I$5:$HE$61,56,0))+1),0),0)</f>
        <v>0</v>
      </c>
      <c r="H1533" s="15" t="str">
        <f t="shared" si="23"/>
        <v>nevyplněno</v>
      </c>
    </row>
    <row r="1534" spans="7:8" x14ac:dyDescent="0.25">
      <c r="G1534" s="12">
        <f>IF(H1534="ano",VLOOKUP('databáze bodů'!D1534,kubbATPmodel!$H$9:$HE$61,((HLOOKUP(F1534,kubbATPmodel!$I$5:$HE$61,56,0))+1),0),0)</f>
        <v>0</v>
      </c>
      <c r="H1534" s="15" t="str">
        <f t="shared" si="23"/>
        <v>nevyplněno</v>
      </c>
    </row>
    <row r="1535" spans="7:8" x14ac:dyDescent="0.25">
      <c r="G1535" s="12">
        <f>IF(H1535="ano",VLOOKUP('databáze bodů'!D1535,kubbATPmodel!$H$9:$HE$61,((HLOOKUP(F1535,kubbATPmodel!$I$5:$HE$61,56,0))+1),0),0)</f>
        <v>0</v>
      </c>
      <c r="H1535" s="15" t="str">
        <f t="shared" si="23"/>
        <v>nevyplněno</v>
      </c>
    </row>
    <row r="1536" spans="7:8" x14ac:dyDescent="0.25">
      <c r="G1536" s="12">
        <f>IF(H1536="ano",VLOOKUP('databáze bodů'!D1536,kubbATPmodel!$H$9:$HE$61,((HLOOKUP(F1536,kubbATPmodel!$I$5:$HE$61,56,0))+1),0),0)</f>
        <v>0</v>
      </c>
      <c r="H1536" s="15" t="str">
        <f t="shared" si="23"/>
        <v>nevyplněno</v>
      </c>
    </row>
    <row r="1537" spans="7:8" x14ac:dyDescent="0.25">
      <c r="G1537" s="12">
        <f>IF(H1537="ano",VLOOKUP('databáze bodů'!D1537,kubbATPmodel!$H$9:$HE$61,((HLOOKUP(F1537,kubbATPmodel!$I$5:$HE$61,56,0))+1),0),0)</f>
        <v>0</v>
      </c>
      <c r="H1537" s="15" t="str">
        <f t="shared" si="23"/>
        <v>nevyplněno</v>
      </c>
    </row>
    <row r="1538" spans="7:8" x14ac:dyDescent="0.25">
      <c r="G1538" s="12">
        <f>IF(H1538="ano",VLOOKUP('databáze bodů'!D1538,kubbATPmodel!$H$9:$HE$61,((HLOOKUP(F1538,kubbATPmodel!$I$5:$HE$61,56,0))+1),0),0)</f>
        <v>0</v>
      </c>
      <c r="H1538" s="15" t="str">
        <f t="shared" si="23"/>
        <v>nevyplněno</v>
      </c>
    </row>
    <row r="1539" spans="7:8" x14ac:dyDescent="0.25">
      <c r="G1539" s="12">
        <f>IF(H1539="ano",VLOOKUP('databáze bodů'!D1539,kubbATPmodel!$H$9:$HE$61,((HLOOKUP(F1539,kubbATPmodel!$I$5:$HE$61,56,0))+1),0),0)</f>
        <v>0</v>
      </c>
      <c r="H1539" s="15" t="str">
        <f t="shared" ref="H1539:H1602" si="24">IF(E1539=0,"nevyplněno",IF(($K$5-E1539)&lt;$K$3,"ano","ne"))</f>
        <v>nevyplněno</v>
      </c>
    </row>
    <row r="1540" spans="7:8" x14ac:dyDescent="0.25">
      <c r="G1540" s="12">
        <f>IF(H1540="ano",VLOOKUP('databáze bodů'!D1540,kubbATPmodel!$H$9:$HE$61,((HLOOKUP(F1540,kubbATPmodel!$I$5:$HE$61,56,0))+1),0),0)</f>
        <v>0</v>
      </c>
      <c r="H1540" s="15" t="str">
        <f t="shared" si="24"/>
        <v>nevyplněno</v>
      </c>
    </row>
    <row r="1541" spans="7:8" x14ac:dyDescent="0.25">
      <c r="G1541" s="12">
        <f>IF(H1541="ano",VLOOKUP('databáze bodů'!D1541,kubbATPmodel!$H$9:$HE$61,((HLOOKUP(F1541,kubbATPmodel!$I$5:$HE$61,56,0))+1),0),0)</f>
        <v>0</v>
      </c>
      <c r="H1541" s="15" t="str">
        <f t="shared" si="24"/>
        <v>nevyplněno</v>
      </c>
    </row>
    <row r="1542" spans="7:8" x14ac:dyDescent="0.25">
      <c r="G1542" s="12">
        <f>IF(H1542="ano",VLOOKUP('databáze bodů'!D1542,kubbATPmodel!$H$9:$HE$61,((HLOOKUP(F1542,kubbATPmodel!$I$5:$HE$61,56,0))+1),0),0)</f>
        <v>0</v>
      </c>
      <c r="H1542" s="15" t="str">
        <f t="shared" si="24"/>
        <v>nevyplněno</v>
      </c>
    </row>
    <row r="1543" spans="7:8" x14ac:dyDescent="0.25">
      <c r="G1543" s="12">
        <f>IF(H1543="ano",VLOOKUP('databáze bodů'!D1543,kubbATPmodel!$H$9:$HE$61,((HLOOKUP(F1543,kubbATPmodel!$I$5:$HE$61,56,0))+1),0),0)</f>
        <v>0</v>
      </c>
      <c r="H1543" s="15" t="str">
        <f t="shared" si="24"/>
        <v>nevyplněno</v>
      </c>
    </row>
    <row r="1544" spans="7:8" x14ac:dyDescent="0.25">
      <c r="G1544" s="12">
        <f>IF(H1544="ano",VLOOKUP('databáze bodů'!D1544,kubbATPmodel!$H$9:$HE$61,((HLOOKUP(F1544,kubbATPmodel!$I$5:$HE$61,56,0))+1),0),0)</f>
        <v>0</v>
      </c>
      <c r="H1544" s="15" t="str">
        <f t="shared" si="24"/>
        <v>nevyplněno</v>
      </c>
    </row>
    <row r="1545" spans="7:8" x14ac:dyDescent="0.25">
      <c r="G1545" s="12">
        <f>IF(H1545="ano",VLOOKUP('databáze bodů'!D1545,kubbATPmodel!$H$9:$HE$61,((HLOOKUP(F1545,kubbATPmodel!$I$5:$HE$61,56,0))+1),0),0)</f>
        <v>0</v>
      </c>
      <c r="H1545" s="15" t="str">
        <f t="shared" si="24"/>
        <v>nevyplněno</v>
      </c>
    </row>
    <row r="1546" spans="7:8" x14ac:dyDescent="0.25">
      <c r="G1546" s="12">
        <f>IF(H1546="ano",VLOOKUP('databáze bodů'!D1546,kubbATPmodel!$H$9:$HE$61,((HLOOKUP(F1546,kubbATPmodel!$I$5:$HE$61,56,0))+1),0),0)</f>
        <v>0</v>
      </c>
      <c r="H1546" s="15" t="str">
        <f t="shared" si="24"/>
        <v>nevyplněno</v>
      </c>
    </row>
    <row r="1547" spans="7:8" x14ac:dyDescent="0.25">
      <c r="G1547" s="12">
        <f>IF(H1547="ano",VLOOKUP('databáze bodů'!D1547,kubbATPmodel!$H$9:$HE$61,((HLOOKUP(F1547,kubbATPmodel!$I$5:$HE$61,56,0))+1),0),0)</f>
        <v>0</v>
      </c>
      <c r="H1547" s="15" t="str">
        <f t="shared" si="24"/>
        <v>nevyplněno</v>
      </c>
    </row>
    <row r="1548" spans="7:8" x14ac:dyDescent="0.25">
      <c r="G1548" s="12">
        <f>IF(H1548="ano",VLOOKUP('databáze bodů'!D1548,kubbATPmodel!$H$9:$HE$61,((HLOOKUP(F1548,kubbATPmodel!$I$5:$HE$61,56,0))+1),0),0)</f>
        <v>0</v>
      </c>
      <c r="H1548" s="15" t="str">
        <f t="shared" si="24"/>
        <v>nevyplněno</v>
      </c>
    </row>
    <row r="1549" spans="7:8" x14ac:dyDescent="0.25">
      <c r="G1549" s="12">
        <f>IF(H1549="ano",VLOOKUP('databáze bodů'!D1549,kubbATPmodel!$H$9:$HE$61,((HLOOKUP(F1549,kubbATPmodel!$I$5:$HE$61,56,0))+1),0),0)</f>
        <v>0</v>
      </c>
      <c r="H1549" s="15" t="str">
        <f t="shared" si="24"/>
        <v>nevyplněno</v>
      </c>
    </row>
    <row r="1550" spans="7:8" x14ac:dyDescent="0.25">
      <c r="G1550" s="12">
        <f>IF(H1550="ano",VLOOKUP('databáze bodů'!D1550,kubbATPmodel!$H$9:$HE$61,((HLOOKUP(F1550,kubbATPmodel!$I$5:$HE$61,56,0))+1),0),0)</f>
        <v>0</v>
      </c>
      <c r="H1550" s="15" t="str">
        <f t="shared" si="24"/>
        <v>nevyplněno</v>
      </c>
    </row>
    <row r="1551" spans="7:8" x14ac:dyDescent="0.25">
      <c r="G1551" s="12">
        <f>IF(H1551="ano",VLOOKUP('databáze bodů'!D1551,kubbATPmodel!$H$9:$HE$61,((HLOOKUP(F1551,kubbATPmodel!$I$5:$HE$61,56,0))+1),0),0)</f>
        <v>0</v>
      </c>
      <c r="H1551" s="15" t="str">
        <f t="shared" si="24"/>
        <v>nevyplněno</v>
      </c>
    </row>
    <row r="1552" spans="7:8" x14ac:dyDescent="0.25">
      <c r="G1552" s="12">
        <f>IF(H1552="ano",VLOOKUP('databáze bodů'!D1552,kubbATPmodel!$H$9:$HE$61,((HLOOKUP(F1552,kubbATPmodel!$I$5:$HE$61,56,0))+1),0),0)</f>
        <v>0</v>
      </c>
      <c r="H1552" s="15" t="str">
        <f t="shared" si="24"/>
        <v>nevyplněno</v>
      </c>
    </row>
    <row r="1553" spans="7:8" x14ac:dyDescent="0.25">
      <c r="G1553" s="12">
        <f>IF(H1553="ano",VLOOKUP('databáze bodů'!D1553,kubbATPmodel!$H$9:$HE$61,((HLOOKUP(F1553,kubbATPmodel!$I$5:$HE$61,56,0))+1),0),0)</f>
        <v>0</v>
      </c>
      <c r="H1553" s="15" t="str">
        <f t="shared" si="24"/>
        <v>nevyplněno</v>
      </c>
    </row>
    <row r="1554" spans="7:8" x14ac:dyDescent="0.25">
      <c r="G1554" s="12">
        <f>IF(H1554="ano",VLOOKUP('databáze bodů'!D1554,kubbATPmodel!$H$9:$HE$61,((HLOOKUP(F1554,kubbATPmodel!$I$5:$HE$61,56,0))+1),0),0)</f>
        <v>0</v>
      </c>
      <c r="H1554" s="15" t="str">
        <f t="shared" si="24"/>
        <v>nevyplněno</v>
      </c>
    </row>
    <row r="1555" spans="7:8" x14ac:dyDescent="0.25">
      <c r="G1555" s="12">
        <f>IF(H1555="ano",VLOOKUP('databáze bodů'!D1555,kubbATPmodel!$H$9:$HE$61,((HLOOKUP(F1555,kubbATPmodel!$I$5:$HE$61,56,0))+1),0),0)</f>
        <v>0</v>
      </c>
      <c r="H1555" s="15" t="str">
        <f t="shared" si="24"/>
        <v>nevyplněno</v>
      </c>
    </row>
    <row r="1556" spans="7:8" x14ac:dyDescent="0.25">
      <c r="G1556" s="12">
        <f>IF(H1556="ano",VLOOKUP('databáze bodů'!D1556,kubbATPmodel!$H$9:$HE$61,((HLOOKUP(F1556,kubbATPmodel!$I$5:$HE$61,56,0))+1),0),0)</f>
        <v>0</v>
      </c>
      <c r="H1556" s="15" t="str">
        <f t="shared" si="24"/>
        <v>nevyplněno</v>
      </c>
    </row>
    <row r="1557" spans="7:8" x14ac:dyDescent="0.25">
      <c r="G1557" s="12">
        <f>IF(H1557="ano",VLOOKUP('databáze bodů'!D1557,kubbATPmodel!$H$9:$HE$61,((HLOOKUP(F1557,kubbATPmodel!$I$5:$HE$61,56,0))+1),0),0)</f>
        <v>0</v>
      </c>
      <c r="H1557" s="15" t="str">
        <f t="shared" si="24"/>
        <v>nevyplněno</v>
      </c>
    </row>
    <row r="1558" spans="7:8" x14ac:dyDescent="0.25">
      <c r="G1558" s="12">
        <f>IF(H1558="ano",VLOOKUP('databáze bodů'!D1558,kubbATPmodel!$H$9:$HE$61,((HLOOKUP(F1558,kubbATPmodel!$I$5:$HE$61,56,0))+1),0),0)</f>
        <v>0</v>
      </c>
      <c r="H1558" s="15" t="str">
        <f t="shared" si="24"/>
        <v>nevyplněno</v>
      </c>
    </row>
    <row r="1559" spans="7:8" x14ac:dyDescent="0.25">
      <c r="G1559" s="12">
        <f>IF(H1559="ano",VLOOKUP('databáze bodů'!D1559,kubbATPmodel!$H$9:$HE$61,((HLOOKUP(F1559,kubbATPmodel!$I$5:$HE$61,56,0))+1),0),0)</f>
        <v>0</v>
      </c>
      <c r="H1559" s="15" t="str">
        <f t="shared" si="24"/>
        <v>nevyplněno</v>
      </c>
    </row>
    <row r="1560" spans="7:8" x14ac:dyDescent="0.25">
      <c r="G1560" s="12">
        <f>IF(H1560="ano",VLOOKUP('databáze bodů'!D1560,kubbATPmodel!$H$9:$HE$61,((HLOOKUP(F1560,kubbATPmodel!$I$5:$HE$61,56,0))+1),0),0)</f>
        <v>0</v>
      </c>
      <c r="H1560" s="15" t="str">
        <f t="shared" si="24"/>
        <v>nevyplněno</v>
      </c>
    </row>
    <row r="1561" spans="7:8" x14ac:dyDescent="0.25">
      <c r="G1561" s="12">
        <f>IF(H1561="ano",VLOOKUP('databáze bodů'!D1561,kubbATPmodel!$H$9:$HE$61,((HLOOKUP(F1561,kubbATPmodel!$I$5:$HE$61,56,0))+1),0),0)</f>
        <v>0</v>
      </c>
      <c r="H1561" s="15" t="str">
        <f t="shared" si="24"/>
        <v>nevyplněno</v>
      </c>
    </row>
    <row r="1562" spans="7:8" x14ac:dyDescent="0.25">
      <c r="G1562" s="12">
        <f>IF(H1562="ano",VLOOKUP('databáze bodů'!D1562,kubbATPmodel!$H$9:$HE$61,((HLOOKUP(F1562,kubbATPmodel!$I$5:$HE$61,56,0))+1),0),0)</f>
        <v>0</v>
      </c>
      <c r="H1562" s="15" t="str">
        <f t="shared" si="24"/>
        <v>nevyplněno</v>
      </c>
    </row>
    <row r="1563" spans="7:8" x14ac:dyDescent="0.25">
      <c r="G1563" s="12">
        <f>IF(H1563="ano",VLOOKUP('databáze bodů'!D1563,kubbATPmodel!$H$9:$HE$61,((HLOOKUP(F1563,kubbATPmodel!$I$5:$HE$61,56,0))+1),0),0)</f>
        <v>0</v>
      </c>
      <c r="H1563" s="15" t="str">
        <f t="shared" si="24"/>
        <v>nevyplněno</v>
      </c>
    </row>
    <row r="1564" spans="7:8" x14ac:dyDescent="0.25">
      <c r="G1564" s="12">
        <f>IF(H1564="ano",VLOOKUP('databáze bodů'!D1564,kubbATPmodel!$H$9:$HE$61,((HLOOKUP(F1564,kubbATPmodel!$I$5:$HE$61,56,0))+1),0),0)</f>
        <v>0</v>
      </c>
      <c r="H1564" s="15" t="str">
        <f t="shared" si="24"/>
        <v>nevyplněno</v>
      </c>
    </row>
    <row r="1565" spans="7:8" x14ac:dyDescent="0.25">
      <c r="G1565" s="12">
        <f>IF(H1565="ano",VLOOKUP('databáze bodů'!D1565,kubbATPmodel!$H$9:$HE$61,((HLOOKUP(F1565,kubbATPmodel!$I$5:$HE$61,56,0))+1),0),0)</f>
        <v>0</v>
      </c>
      <c r="H1565" s="15" t="str">
        <f t="shared" si="24"/>
        <v>nevyplněno</v>
      </c>
    </row>
    <row r="1566" spans="7:8" x14ac:dyDescent="0.25">
      <c r="G1566" s="12">
        <f>IF(H1566="ano",VLOOKUP('databáze bodů'!D1566,kubbATPmodel!$H$9:$HE$61,((HLOOKUP(F1566,kubbATPmodel!$I$5:$HE$61,56,0))+1),0),0)</f>
        <v>0</v>
      </c>
      <c r="H1566" s="15" t="str">
        <f t="shared" si="24"/>
        <v>nevyplněno</v>
      </c>
    </row>
    <row r="1567" spans="7:8" x14ac:dyDescent="0.25">
      <c r="G1567" s="12">
        <f>IF(H1567="ano",VLOOKUP('databáze bodů'!D1567,kubbATPmodel!$H$9:$HE$61,((HLOOKUP(F1567,kubbATPmodel!$I$5:$HE$61,56,0))+1),0),0)</f>
        <v>0</v>
      </c>
      <c r="H1567" s="15" t="str">
        <f t="shared" si="24"/>
        <v>nevyplněno</v>
      </c>
    </row>
    <row r="1568" spans="7:8" x14ac:dyDescent="0.25">
      <c r="G1568" s="12">
        <f>IF(H1568="ano",VLOOKUP('databáze bodů'!D1568,kubbATPmodel!$H$9:$HE$61,((HLOOKUP(F1568,kubbATPmodel!$I$5:$HE$61,56,0))+1),0),0)</f>
        <v>0</v>
      </c>
      <c r="H1568" s="15" t="str">
        <f t="shared" si="24"/>
        <v>nevyplněno</v>
      </c>
    </row>
    <row r="1569" spans="7:8" x14ac:dyDescent="0.25">
      <c r="G1569" s="12">
        <f>IF(H1569="ano",VLOOKUP('databáze bodů'!D1569,kubbATPmodel!$H$9:$HE$61,((HLOOKUP(F1569,kubbATPmodel!$I$5:$HE$61,56,0))+1),0),0)</f>
        <v>0</v>
      </c>
      <c r="H1569" s="15" t="str">
        <f t="shared" si="24"/>
        <v>nevyplněno</v>
      </c>
    </row>
    <row r="1570" spans="7:8" x14ac:dyDescent="0.25">
      <c r="G1570" s="12">
        <f>IF(H1570="ano",VLOOKUP('databáze bodů'!D1570,kubbATPmodel!$H$9:$HE$61,((HLOOKUP(F1570,kubbATPmodel!$I$5:$HE$61,56,0))+1),0),0)</f>
        <v>0</v>
      </c>
      <c r="H1570" s="15" t="str">
        <f t="shared" si="24"/>
        <v>nevyplněno</v>
      </c>
    </row>
    <row r="1571" spans="7:8" x14ac:dyDescent="0.25">
      <c r="G1571" s="12">
        <f>IF(H1571="ano",VLOOKUP('databáze bodů'!D1571,kubbATPmodel!$H$9:$HE$61,((HLOOKUP(F1571,kubbATPmodel!$I$5:$HE$61,56,0))+1),0),0)</f>
        <v>0</v>
      </c>
      <c r="H1571" s="15" t="str">
        <f t="shared" si="24"/>
        <v>nevyplněno</v>
      </c>
    </row>
    <row r="1572" spans="7:8" x14ac:dyDescent="0.25">
      <c r="G1572" s="12">
        <f>IF(H1572="ano",VLOOKUP('databáze bodů'!D1572,kubbATPmodel!$H$9:$HE$61,((HLOOKUP(F1572,kubbATPmodel!$I$5:$HE$61,56,0))+1),0),0)</f>
        <v>0</v>
      </c>
      <c r="H1572" s="15" t="str">
        <f t="shared" si="24"/>
        <v>nevyplněno</v>
      </c>
    </row>
    <row r="1573" spans="7:8" x14ac:dyDescent="0.25">
      <c r="G1573" s="12">
        <f>IF(H1573="ano",VLOOKUP('databáze bodů'!D1573,kubbATPmodel!$H$9:$HE$61,((HLOOKUP(F1573,kubbATPmodel!$I$5:$HE$61,56,0))+1),0),0)</f>
        <v>0</v>
      </c>
      <c r="H1573" s="15" t="str">
        <f t="shared" si="24"/>
        <v>nevyplněno</v>
      </c>
    </row>
    <row r="1574" spans="7:8" x14ac:dyDescent="0.25">
      <c r="G1574" s="12">
        <f>IF(H1574="ano",VLOOKUP('databáze bodů'!D1574,kubbATPmodel!$H$9:$HE$61,((HLOOKUP(F1574,kubbATPmodel!$I$5:$HE$61,56,0))+1),0),0)</f>
        <v>0</v>
      </c>
      <c r="H1574" s="15" t="str">
        <f t="shared" si="24"/>
        <v>nevyplněno</v>
      </c>
    </row>
    <row r="1575" spans="7:8" x14ac:dyDescent="0.25">
      <c r="G1575" s="12">
        <f>IF(H1575="ano",VLOOKUP('databáze bodů'!D1575,kubbATPmodel!$H$9:$HE$61,((HLOOKUP(F1575,kubbATPmodel!$I$5:$HE$61,56,0))+1),0),0)</f>
        <v>0</v>
      </c>
      <c r="H1575" s="15" t="str">
        <f t="shared" si="24"/>
        <v>nevyplněno</v>
      </c>
    </row>
    <row r="1576" spans="7:8" x14ac:dyDescent="0.25">
      <c r="G1576" s="12">
        <f>IF(H1576="ano",VLOOKUP('databáze bodů'!D1576,kubbATPmodel!$H$9:$HE$61,((HLOOKUP(F1576,kubbATPmodel!$I$5:$HE$61,56,0))+1),0),0)</f>
        <v>0</v>
      </c>
      <c r="H1576" s="15" t="str">
        <f t="shared" si="24"/>
        <v>nevyplněno</v>
      </c>
    </row>
    <row r="1577" spans="7:8" x14ac:dyDescent="0.25">
      <c r="G1577" s="12">
        <f>IF(H1577="ano",VLOOKUP('databáze bodů'!D1577,kubbATPmodel!$H$9:$HE$61,((HLOOKUP(F1577,kubbATPmodel!$I$5:$HE$61,56,0))+1),0),0)</f>
        <v>0</v>
      </c>
      <c r="H1577" s="15" t="str">
        <f t="shared" si="24"/>
        <v>nevyplněno</v>
      </c>
    </row>
    <row r="1578" spans="7:8" x14ac:dyDescent="0.25">
      <c r="G1578" s="12">
        <f>IF(H1578="ano",VLOOKUP('databáze bodů'!D1578,kubbATPmodel!$H$9:$HE$61,((HLOOKUP(F1578,kubbATPmodel!$I$5:$HE$61,56,0))+1),0),0)</f>
        <v>0</v>
      </c>
      <c r="H1578" s="15" t="str">
        <f t="shared" si="24"/>
        <v>nevyplněno</v>
      </c>
    </row>
    <row r="1579" spans="7:8" x14ac:dyDescent="0.25">
      <c r="G1579" s="12">
        <f>IF(H1579="ano",VLOOKUP('databáze bodů'!D1579,kubbATPmodel!$H$9:$HE$61,((HLOOKUP(F1579,kubbATPmodel!$I$5:$HE$61,56,0))+1),0),0)</f>
        <v>0</v>
      </c>
      <c r="H1579" s="15" t="str">
        <f t="shared" si="24"/>
        <v>nevyplněno</v>
      </c>
    </row>
    <row r="1580" spans="7:8" x14ac:dyDescent="0.25">
      <c r="G1580" s="12">
        <f>IF(H1580="ano",VLOOKUP('databáze bodů'!D1580,kubbATPmodel!$H$9:$HE$61,((HLOOKUP(F1580,kubbATPmodel!$I$5:$HE$61,56,0))+1),0),0)</f>
        <v>0</v>
      </c>
      <c r="H1580" s="15" t="str">
        <f t="shared" si="24"/>
        <v>nevyplněno</v>
      </c>
    </row>
    <row r="1581" spans="7:8" x14ac:dyDescent="0.25">
      <c r="G1581" s="12">
        <f>IF(H1581="ano",VLOOKUP('databáze bodů'!D1581,kubbATPmodel!$H$9:$HE$61,((HLOOKUP(F1581,kubbATPmodel!$I$5:$HE$61,56,0))+1),0),0)</f>
        <v>0</v>
      </c>
      <c r="H1581" s="15" t="str">
        <f t="shared" si="24"/>
        <v>nevyplněno</v>
      </c>
    </row>
    <row r="1582" spans="7:8" x14ac:dyDescent="0.25">
      <c r="G1582" s="12">
        <f>IF(H1582="ano",VLOOKUP('databáze bodů'!D1582,kubbATPmodel!$H$9:$HE$61,((HLOOKUP(F1582,kubbATPmodel!$I$5:$HE$61,56,0))+1),0),0)</f>
        <v>0</v>
      </c>
      <c r="H1582" s="15" t="str">
        <f t="shared" si="24"/>
        <v>nevyplněno</v>
      </c>
    </row>
    <row r="1583" spans="7:8" x14ac:dyDescent="0.25">
      <c r="G1583" s="12">
        <f>IF(H1583="ano",VLOOKUP('databáze bodů'!D1583,kubbATPmodel!$H$9:$HE$61,((HLOOKUP(F1583,kubbATPmodel!$I$5:$HE$61,56,0))+1),0),0)</f>
        <v>0</v>
      </c>
      <c r="H1583" s="15" t="str">
        <f t="shared" si="24"/>
        <v>nevyplněno</v>
      </c>
    </row>
    <row r="1584" spans="7:8" x14ac:dyDescent="0.25">
      <c r="G1584" s="12">
        <f>IF(H1584="ano",VLOOKUP('databáze bodů'!D1584,kubbATPmodel!$H$9:$HE$61,((HLOOKUP(F1584,kubbATPmodel!$I$5:$HE$61,56,0))+1),0),0)</f>
        <v>0</v>
      </c>
      <c r="H1584" s="15" t="str">
        <f t="shared" si="24"/>
        <v>nevyplněno</v>
      </c>
    </row>
    <row r="1585" spans="7:8" x14ac:dyDescent="0.25">
      <c r="G1585" s="12">
        <f>IF(H1585="ano",VLOOKUP('databáze bodů'!D1585,kubbATPmodel!$H$9:$HE$61,((HLOOKUP(F1585,kubbATPmodel!$I$5:$HE$61,56,0))+1),0),0)</f>
        <v>0</v>
      </c>
      <c r="H1585" s="15" t="str">
        <f t="shared" si="24"/>
        <v>nevyplněno</v>
      </c>
    </row>
    <row r="1586" spans="7:8" x14ac:dyDescent="0.25">
      <c r="G1586" s="12">
        <f>IF(H1586="ano",VLOOKUP('databáze bodů'!D1586,kubbATPmodel!$H$9:$HE$61,((HLOOKUP(F1586,kubbATPmodel!$I$5:$HE$61,56,0))+1),0),0)</f>
        <v>0</v>
      </c>
      <c r="H1586" s="15" t="str">
        <f t="shared" si="24"/>
        <v>nevyplněno</v>
      </c>
    </row>
    <row r="1587" spans="7:8" x14ac:dyDescent="0.25">
      <c r="G1587" s="12">
        <f>IF(H1587="ano",VLOOKUP('databáze bodů'!D1587,kubbATPmodel!$H$9:$HE$61,((HLOOKUP(F1587,kubbATPmodel!$I$5:$HE$61,56,0))+1),0),0)</f>
        <v>0</v>
      </c>
      <c r="H1587" s="15" t="str">
        <f t="shared" si="24"/>
        <v>nevyplněno</v>
      </c>
    </row>
    <row r="1588" spans="7:8" x14ac:dyDescent="0.25">
      <c r="G1588" s="12">
        <f>IF(H1588="ano",VLOOKUP('databáze bodů'!D1588,kubbATPmodel!$H$9:$HE$61,((HLOOKUP(F1588,kubbATPmodel!$I$5:$HE$61,56,0))+1),0),0)</f>
        <v>0</v>
      </c>
      <c r="H1588" s="15" t="str">
        <f t="shared" si="24"/>
        <v>nevyplněno</v>
      </c>
    </row>
    <row r="1589" spans="7:8" x14ac:dyDescent="0.25">
      <c r="G1589" s="12">
        <f>IF(H1589="ano",VLOOKUP('databáze bodů'!D1589,kubbATPmodel!$H$9:$HE$61,((HLOOKUP(F1589,kubbATPmodel!$I$5:$HE$61,56,0))+1),0),0)</f>
        <v>0</v>
      </c>
      <c r="H1589" s="15" t="str">
        <f t="shared" si="24"/>
        <v>nevyplněno</v>
      </c>
    </row>
    <row r="1590" spans="7:8" x14ac:dyDescent="0.25">
      <c r="G1590" s="12">
        <f>IF(H1590="ano",VLOOKUP('databáze bodů'!D1590,kubbATPmodel!$H$9:$HE$61,((HLOOKUP(F1590,kubbATPmodel!$I$5:$HE$61,56,0))+1),0),0)</f>
        <v>0</v>
      </c>
      <c r="H1590" s="15" t="str">
        <f t="shared" si="24"/>
        <v>nevyplněno</v>
      </c>
    </row>
    <row r="1591" spans="7:8" x14ac:dyDescent="0.25">
      <c r="G1591" s="12">
        <f>IF(H1591="ano",VLOOKUP('databáze bodů'!D1591,kubbATPmodel!$H$9:$HE$61,((HLOOKUP(F1591,kubbATPmodel!$I$5:$HE$61,56,0))+1),0),0)</f>
        <v>0</v>
      </c>
      <c r="H1591" s="15" t="str">
        <f t="shared" si="24"/>
        <v>nevyplněno</v>
      </c>
    </row>
    <row r="1592" spans="7:8" x14ac:dyDescent="0.25">
      <c r="G1592" s="12">
        <f>IF(H1592="ano",VLOOKUP('databáze bodů'!D1592,kubbATPmodel!$H$9:$HE$61,((HLOOKUP(F1592,kubbATPmodel!$I$5:$HE$61,56,0))+1),0),0)</f>
        <v>0</v>
      </c>
      <c r="H1592" s="15" t="str">
        <f t="shared" si="24"/>
        <v>nevyplněno</v>
      </c>
    </row>
    <row r="1593" spans="7:8" x14ac:dyDescent="0.25">
      <c r="G1593" s="12">
        <f>IF(H1593="ano",VLOOKUP('databáze bodů'!D1593,kubbATPmodel!$H$9:$HE$61,((HLOOKUP(F1593,kubbATPmodel!$I$5:$HE$61,56,0))+1),0),0)</f>
        <v>0</v>
      </c>
      <c r="H1593" s="15" t="str">
        <f t="shared" si="24"/>
        <v>nevyplněno</v>
      </c>
    </row>
    <row r="1594" spans="7:8" x14ac:dyDescent="0.25">
      <c r="G1594" s="12">
        <f>IF(H1594="ano",VLOOKUP('databáze bodů'!D1594,kubbATPmodel!$H$9:$HE$61,((HLOOKUP(F1594,kubbATPmodel!$I$5:$HE$61,56,0))+1),0),0)</f>
        <v>0</v>
      </c>
      <c r="H1594" s="15" t="str">
        <f t="shared" si="24"/>
        <v>nevyplněno</v>
      </c>
    </row>
    <row r="1595" spans="7:8" x14ac:dyDescent="0.25">
      <c r="G1595" s="12">
        <f>IF(H1595="ano",VLOOKUP('databáze bodů'!D1595,kubbATPmodel!$H$9:$HE$61,((HLOOKUP(F1595,kubbATPmodel!$I$5:$HE$61,56,0))+1),0),0)</f>
        <v>0</v>
      </c>
      <c r="H1595" s="15" t="str">
        <f t="shared" si="24"/>
        <v>nevyplněno</v>
      </c>
    </row>
    <row r="1596" spans="7:8" x14ac:dyDescent="0.25">
      <c r="G1596" s="12">
        <f>IF(H1596="ano",VLOOKUP('databáze bodů'!D1596,kubbATPmodel!$H$9:$HE$61,((HLOOKUP(F1596,kubbATPmodel!$I$5:$HE$61,56,0))+1),0),0)</f>
        <v>0</v>
      </c>
      <c r="H1596" s="15" t="str">
        <f t="shared" si="24"/>
        <v>nevyplněno</v>
      </c>
    </row>
    <row r="1597" spans="7:8" x14ac:dyDescent="0.25">
      <c r="G1597" s="12">
        <f>IF(H1597="ano",VLOOKUP('databáze bodů'!D1597,kubbATPmodel!$H$9:$HE$61,((HLOOKUP(F1597,kubbATPmodel!$I$5:$HE$61,56,0))+1),0),0)</f>
        <v>0</v>
      </c>
      <c r="H1597" s="15" t="str">
        <f t="shared" si="24"/>
        <v>nevyplněno</v>
      </c>
    </row>
    <row r="1598" spans="7:8" x14ac:dyDescent="0.25">
      <c r="G1598" s="12">
        <f>IF(H1598="ano",VLOOKUP('databáze bodů'!D1598,kubbATPmodel!$H$9:$HE$61,((HLOOKUP(F1598,kubbATPmodel!$I$5:$HE$61,56,0))+1),0),0)</f>
        <v>0</v>
      </c>
      <c r="H1598" s="15" t="str">
        <f t="shared" si="24"/>
        <v>nevyplněno</v>
      </c>
    </row>
    <row r="1599" spans="7:8" x14ac:dyDescent="0.25">
      <c r="G1599" s="12">
        <f>IF(H1599="ano",VLOOKUP('databáze bodů'!D1599,kubbATPmodel!$H$9:$HE$61,((HLOOKUP(F1599,kubbATPmodel!$I$5:$HE$61,56,0))+1),0),0)</f>
        <v>0</v>
      </c>
      <c r="H1599" s="15" t="str">
        <f t="shared" si="24"/>
        <v>nevyplněno</v>
      </c>
    </row>
    <row r="1600" spans="7:8" x14ac:dyDescent="0.25">
      <c r="G1600" s="12">
        <f>IF(H1600="ano",VLOOKUP('databáze bodů'!D1600,kubbATPmodel!$H$9:$HE$61,((HLOOKUP(F1600,kubbATPmodel!$I$5:$HE$61,56,0))+1),0),0)</f>
        <v>0</v>
      </c>
      <c r="H1600" s="15" t="str">
        <f t="shared" si="24"/>
        <v>nevyplněno</v>
      </c>
    </row>
    <row r="1601" spans="7:8" x14ac:dyDescent="0.25">
      <c r="G1601" s="12">
        <f>IF(H1601="ano",VLOOKUP('databáze bodů'!D1601,kubbATPmodel!$H$9:$HE$61,((HLOOKUP(F1601,kubbATPmodel!$I$5:$HE$61,56,0))+1),0),0)</f>
        <v>0</v>
      </c>
      <c r="H1601" s="15" t="str">
        <f t="shared" si="24"/>
        <v>nevyplněno</v>
      </c>
    </row>
    <row r="1602" spans="7:8" x14ac:dyDescent="0.25">
      <c r="G1602" s="12">
        <f>IF(H1602="ano",VLOOKUP('databáze bodů'!D1602,kubbATPmodel!$H$9:$HE$61,((HLOOKUP(F1602,kubbATPmodel!$I$5:$HE$61,56,0))+1),0),0)</f>
        <v>0</v>
      </c>
      <c r="H1602" s="15" t="str">
        <f t="shared" si="24"/>
        <v>nevyplněno</v>
      </c>
    </row>
    <row r="1603" spans="7:8" x14ac:dyDescent="0.25">
      <c r="G1603" s="12">
        <f>IF(H1603="ano",VLOOKUP('databáze bodů'!D1603,kubbATPmodel!$H$9:$HE$61,((HLOOKUP(F1603,kubbATPmodel!$I$5:$HE$61,56,0))+1),0),0)</f>
        <v>0</v>
      </c>
      <c r="H1603" s="15" t="str">
        <f t="shared" ref="H1603:H1666" si="25">IF(E1603=0,"nevyplněno",IF(($K$5-E1603)&lt;$K$3,"ano","ne"))</f>
        <v>nevyplněno</v>
      </c>
    </row>
    <row r="1604" spans="7:8" x14ac:dyDescent="0.25">
      <c r="G1604" s="12">
        <f>IF(H1604="ano",VLOOKUP('databáze bodů'!D1604,kubbATPmodel!$H$9:$HE$61,((HLOOKUP(F1604,kubbATPmodel!$I$5:$HE$61,56,0))+1),0),0)</f>
        <v>0</v>
      </c>
      <c r="H1604" s="15" t="str">
        <f t="shared" si="25"/>
        <v>nevyplněno</v>
      </c>
    </row>
    <row r="1605" spans="7:8" x14ac:dyDescent="0.25">
      <c r="G1605" s="12">
        <f>IF(H1605="ano",VLOOKUP('databáze bodů'!D1605,kubbATPmodel!$H$9:$HE$61,((HLOOKUP(F1605,kubbATPmodel!$I$5:$HE$61,56,0))+1),0),0)</f>
        <v>0</v>
      </c>
      <c r="H1605" s="15" t="str">
        <f t="shared" si="25"/>
        <v>nevyplněno</v>
      </c>
    </row>
    <row r="1606" spans="7:8" x14ac:dyDescent="0.25">
      <c r="G1606" s="12">
        <f>IF(H1606="ano",VLOOKUP('databáze bodů'!D1606,kubbATPmodel!$H$9:$HE$61,((HLOOKUP(F1606,kubbATPmodel!$I$5:$HE$61,56,0))+1),0),0)</f>
        <v>0</v>
      </c>
      <c r="H1606" s="15" t="str">
        <f t="shared" si="25"/>
        <v>nevyplněno</v>
      </c>
    </row>
    <row r="1607" spans="7:8" x14ac:dyDescent="0.25">
      <c r="G1607" s="12">
        <f>IF(H1607="ano",VLOOKUP('databáze bodů'!D1607,kubbATPmodel!$H$9:$HE$61,((HLOOKUP(F1607,kubbATPmodel!$I$5:$HE$61,56,0))+1),0),0)</f>
        <v>0</v>
      </c>
      <c r="H1607" s="15" t="str">
        <f t="shared" si="25"/>
        <v>nevyplněno</v>
      </c>
    </row>
    <row r="1608" spans="7:8" x14ac:dyDescent="0.25">
      <c r="G1608" s="12">
        <f>IF(H1608="ano",VLOOKUP('databáze bodů'!D1608,kubbATPmodel!$H$9:$HE$61,((HLOOKUP(F1608,kubbATPmodel!$I$5:$HE$61,56,0))+1),0),0)</f>
        <v>0</v>
      </c>
      <c r="H1608" s="15" t="str">
        <f t="shared" si="25"/>
        <v>nevyplněno</v>
      </c>
    </row>
    <row r="1609" spans="7:8" x14ac:dyDescent="0.25">
      <c r="G1609" s="12">
        <f>IF(H1609="ano",VLOOKUP('databáze bodů'!D1609,kubbATPmodel!$H$9:$HE$61,((HLOOKUP(F1609,kubbATPmodel!$I$5:$HE$61,56,0))+1),0),0)</f>
        <v>0</v>
      </c>
      <c r="H1609" s="15" t="str">
        <f t="shared" si="25"/>
        <v>nevyplněno</v>
      </c>
    </row>
    <row r="1610" spans="7:8" x14ac:dyDescent="0.25">
      <c r="G1610" s="12">
        <f>IF(H1610="ano",VLOOKUP('databáze bodů'!D1610,kubbATPmodel!$H$9:$HE$61,((HLOOKUP(F1610,kubbATPmodel!$I$5:$HE$61,56,0))+1),0),0)</f>
        <v>0</v>
      </c>
      <c r="H1610" s="15" t="str">
        <f t="shared" si="25"/>
        <v>nevyplněno</v>
      </c>
    </row>
    <row r="1611" spans="7:8" x14ac:dyDescent="0.25">
      <c r="G1611" s="12">
        <f>IF(H1611="ano",VLOOKUP('databáze bodů'!D1611,kubbATPmodel!$H$9:$HE$61,((HLOOKUP(F1611,kubbATPmodel!$I$5:$HE$61,56,0))+1),0),0)</f>
        <v>0</v>
      </c>
      <c r="H1611" s="15" t="str">
        <f t="shared" si="25"/>
        <v>nevyplněno</v>
      </c>
    </row>
    <row r="1612" spans="7:8" x14ac:dyDescent="0.25">
      <c r="G1612" s="12">
        <f>IF(H1612="ano",VLOOKUP('databáze bodů'!D1612,kubbATPmodel!$H$9:$HE$61,((HLOOKUP(F1612,kubbATPmodel!$I$5:$HE$61,56,0))+1),0),0)</f>
        <v>0</v>
      </c>
      <c r="H1612" s="15" t="str">
        <f t="shared" si="25"/>
        <v>nevyplněno</v>
      </c>
    </row>
    <row r="1613" spans="7:8" x14ac:dyDescent="0.25">
      <c r="G1613" s="12">
        <f>IF(H1613="ano",VLOOKUP('databáze bodů'!D1613,kubbATPmodel!$H$9:$HE$61,((HLOOKUP(F1613,kubbATPmodel!$I$5:$HE$61,56,0))+1),0),0)</f>
        <v>0</v>
      </c>
      <c r="H1613" s="15" t="str">
        <f t="shared" si="25"/>
        <v>nevyplněno</v>
      </c>
    </row>
    <row r="1614" spans="7:8" x14ac:dyDescent="0.25">
      <c r="G1614" s="12">
        <f>IF(H1614="ano",VLOOKUP('databáze bodů'!D1614,kubbATPmodel!$H$9:$HE$61,((HLOOKUP(F1614,kubbATPmodel!$I$5:$HE$61,56,0))+1),0),0)</f>
        <v>0</v>
      </c>
      <c r="H1614" s="15" t="str">
        <f t="shared" si="25"/>
        <v>nevyplněno</v>
      </c>
    </row>
    <row r="1615" spans="7:8" x14ac:dyDescent="0.25">
      <c r="G1615" s="12">
        <f>IF(H1615="ano",VLOOKUP('databáze bodů'!D1615,kubbATPmodel!$H$9:$HE$61,((HLOOKUP(F1615,kubbATPmodel!$I$5:$HE$61,56,0))+1),0),0)</f>
        <v>0</v>
      </c>
      <c r="H1615" s="15" t="str">
        <f t="shared" si="25"/>
        <v>nevyplněno</v>
      </c>
    </row>
    <row r="1616" spans="7:8" x14ac:dyDescent="0.25">
      <c r="G1616" s="12">
        <f>IF(H1616="ano",VLOOKUP('databáze bodů'!D1616,kubbATPmodel!$H$9:$HE$61,((HLOOKUP(F1616,kubbATPmodel!$I$5:$HE$61,56,0))+1),0),0)</f>
        <v>0</v>
      </c>
      <c r="H1616" s="15" t="str">
        <f t="shared" si="25"/>
        <v>nevyplněno</v>
      </c>
    </row>
    <row r="1617" spans="7:8" x14ac:dyDescent="0.25">
      <c r="G1617" s="12">
        <f>IF(H1617="ano",VLOOKUP('databáze bodů'!D1617,kubbATPmodel!$H$9:$HE$61,((HLOOKUP(F1617,kubbATPmodel!$I$5:$HE$61,56,0))+1),0),0)</f>
        <v>0</v>
      </c>
      <c r="H1617" s="15" t="str">
        <f t="shared" si="25"/>
        <v>nevyplněno</v>
      </c>
    </row>
    <row r="1618" spans="7:8" x14ac:dyDescent="0.25">
      <c r="G1618" s="12">
        <f>IF(H1618="ano",VLOOKUP('databáze bodů'!D1618,kubbATPmodel!$H$9:$HE$61,((HLOOKUP(F1618,kubbATPmodel!$I$5:$HE$61,56,0))+1),0),0)</f>
        <v>0</v>
      </c>
      <c r="H1618" s="15" t="str">
        <f t="shared" si="25"/>
        <v>nevyplněno</v>
      </c>
    </row>
    <row r="1619" spans="7:8" x14ac:dyDescent="0.25">
      <c r="G1619" s="12">
        <f>IF(H1619="ano",VLOOKUP('databáze bodů'!D1619,kubbATPmodel!$H$9:$HE$61,((HLOOKUP(F1619,kubbATPmodel!$I$5:$HE$61,56,0))+1),0),0)</f>
        <v>0</v>
      </c>
      <c r="H1619" s="15" t="str">
        <f t="shared" si="25"/>
        <v>nevyplněno</v>
      </c>
    </row>
    <row r="1620" spans="7:8" x14ac:dyDescent="0.25">
      <c r="G1620" s="12">
        <f>IF(H1620="ano",VLOOKUP('databáze bodů'!D1620,kubbATPmodel!$H$9:$HE$61,((HLOOKUP(F1620,kubbATPmodel!$I$5:$HE$61,56,0))+1),0),0)</f>
        <v>0</v>
      </c>
      <c r="H1620" s="15" t="str">
        <f t="shared" si="25"/>
        <v>nevyplněno</v>
      </c>
    </row>
    <row r="1621" spans="7:8" x14ac:dyDescent="0.25">
      <c r="G1621" s="12">
        <f>IF(H1621="ano",VLOOKUP('databáze bodů'!D1621,kubbATPmodel!$H$9:$HE$61,((HLOOKUP(F1621,kubbATPmodel!$I$5:$HE$61,56,0))+1),0),0)</f>
        <v>0</v>
      </c>
      <c r="H1621" s="15" t="str">
        <f t="shared" si="25"/>
        <v>nevyplněno</v>
      </c>
    </row>
    <row r="1622" spans="7:8" x14ac:dyDescent="0.25">
      <c r="G1622" s="12">
        <f>IF(H1622="ano",VLOOKUP('databáze bodů'!D1622,kubbATPmodel!$H$9:$HE$61,((HLOOKUP(F1622,kubbATPmodel!$I$5:$HE$61,56,0))+1),0),0)</f>
        <v>0</v>
      </c>
      <c r="H1622" s="15" t="str">
        <f t="shared" si="25"/>
        <v>nevyplněno</v>
      </c>
    </row>
    <row r="1623" spans="7:8" x14ac:dyDescent="0.25">
      <c r="G1623" s="12">
        <f>IF(H1623="ano",VLOOKUP('databáze bodů'!D1623,kubbATPmodel!$H$9:$HE$61,((HLOOKUP(F1623,kubbATPmodel!$I$5:$HE$61,56,0))+1),0),0)</f>
        <v>0</v>
      </c>
      <c r="H1623" s="15" t="str">
        <f t="shared" si="25"/>
        <v>nevyplněno</v>
      </c>
    </row>
    <row r="1624" spans="7:8" x14ac:dyDescent="0.25">
      <c r="G1624" s="12">
        <f>IF(H1624="ano",VLOOKUP('databáze bodů'!D1624,kubbATPmodel!$H$9:$HE$61,((HLOOKUP(F1624,kubbATPmodel!$I$5:$HE$61,56,0))+1),0),0)</f>
        <v>0</v>
      </c>
      <c r="H1624" s="15" t="str">
        <f t="shared" si="25"/>
        <v>nevyplněno</v>
      </c>
    </row>
    <row r="1625" spans="7:8" x14ac:dyDescent="0.25">
      <c r="G1625" s="12">
        <f>IF(H1625="ano",VLOOKUP('databáze bodů'!D1625,kubbATPmodel!$H$9:$HE$61,((HLOOKUP(F1625,kubbATPmodel!$I$5:$HE$61,56,0))+1),0),0)</f>
        <v>0</v>
      </c>
      <c r="H1625" s="15" t="str">
        <f t="shared" si="25"/>
        <v>nevyplněno</v>
      </c>
    </row>
    <row r="1626" spans="7:8" x14ac:dyDescent="0.25">
      <c r="G1626" s="12">
        <f>IF(H1626="ano",VLOOKUP('databáze bodů'!D1626,kubbATPmodel!$H$9:$HE$61,((HLOOKUP(F1626,kubbATPmodel!$I$5:$HE$61,56,0))+1),0),0)</f>
        <v>0</v>
      </c>
      <c r="H1626" s="15" t="str">
        <f t="shared" si="25"/>
        <v>nevyplněno</v>
      </c>
    </row>
    <row r="1627" spans="7:8" x14ac:dyDescent="0.25">
      <c r="G1627" s="12">
        <f>IF(H1627="ano",VLOOKUP('databáze bodů'!D1627,kubbATPmodel!$H$9:$HE$61,((HLOOKUP(F1627,kubbATPmodel!$I$5:$HE$61,56,0))+1),0),0)</f>
        <v>0</v>
      </c>
      <c r="H1627" s="15" t="str">
        <f t="shared" si="25"/>
        <v>nevyplněno</v>
      </c>
    </row>
    <row r="1628" spans="7:8" x14ac:dyDescent="0.25">
      <c r="G1628" s="12">
        <f>IF(H1628="ano",VLOOKUP('databáze bodů'!D1628,kubbATPmodel!$H$9:$HE$61,((HLOOKUP(F1628,kubbATPmodel!$I$5:$HE$61,56,0))+1),0),0)</f>
        <v>0</v>
      </c>
      <c r="H1628" s="15" t="str">
        <f t="shared" si="25"/>
        <v>nevyplněno</v>
      </c>
    </row>
    <row r="1629" spans="7:8" x14ac:dyDescent="0.25">
      <c r="G1629" s="12">
        <f>IF(H1629="ano",VLOOKUP('databáze bodů'!D1629,kubbATPmodel!$H$9:$HE$61,((HLOOKUP(F1629,kubbATPmodel!$I$5:$HE$61,56,0))+1),0),0)</f>
        <v>0</v>
      </c>
      <c r="H1629" s="15" t="str">
        <f t="shared" si="25"/>
        <v>nevyplněno</v>
      </c>
    </row>
    <row r="1630" spans="7:8" x14ac:dyDescent="0.25">
      <c r="G1630" s="12">
        <f>IF(H1630="ano",VLOOKUP('databáze bodů'!D1630,kubbATPmodel!$H$9:$HE$61,((HLOOKUP(F1630,kubbATPmodel!$I$5:$HE$61,56,0))+1),0),0)</f>
        <v>0</v>
      </c>
      <c r="H1630" s="15" t="str">
        <f t="shared" si="25"/>
        <v>nevyplněno</v>
      </c>
    </row>
    <row r="1631" spans="7:8" x14ac:dyDescent="0.25">
      <c r="G1631" s="12">
        <f>IF(H1631="ano",VLOOKUP('databáze bodů'!D1631,kubbATPmodel!$H$9:$HE$61,((HLOOKUP(F1631,kubbATPmodel!$I$5:$HE$61,56,0))+1),0),0)</f>
        <v>0</v>
      </c>
      <c r="H1631" s="15" t="str">
        <f t="shared" si="25"/>
        <v>nevyplněno</v>
      </c>
    </row>
    <row r="1632" spans="7:8" x14ac:dyDescent="0.25">
      <c r="G1632" s="12">
        <f>IF(H1632="ano",VLOOKUP('databáze bodů'!D1632,kubbATPmodel!$H$9:$HE$61,((HLOOKUP(F1632,kubbATPmodel!$I$5:$HE$61,56,0))+1),0),0)</f>
        <v>0</v>
      </c>
      <c r="H1632" s="15" t="str">
        <f t="shared" si="25"/>
        <v>nevyplněno</v>
      </c>
    </row>
    <row r="1633" spans="7:8" x14ac:dyDescent="0.25">
      <c r="G1633" s="12">
        <f>IF(H1633="ano",VLOOKUP('databáze bodů'!D1633,kubbATPmodel!$H$9:$HE$61,((HLOOKUP(F1633,kubbATPmodel!$I$5:$HE$61,56,0))+1),0),0)</f>
        <v>0</v>
      </c>
      <c r="H1633" s="15" t="str">
        <f t="shared" si="25"/>
        <v>nevyplněno</v>
      </c>
    </row>
    <row r="1634" spans="7:8" x14ac:dyDescent="0.25">
      <c r="G1634" s="12">
        <f>IF(H1634="ano",VLOOKUP('databáze bodů'!D1634,kubbATPmodel!$H$9:$HE$61,((HLOOKUP(F1634,kubbATPmodel!$I$5:$HE$61,56,0))+1),0),0)</f>
        <v>0</v>
      </c>
      <c r="H1634" s="15" t="str">
        <f t="shared" si="25"/>
        <v>nevyplněno</v>
      </c>
    </row>
    <row r="1635" spans="7:8" x14ac:dyDescent="0.25">
      <c r="G1635" s="12">
        <f>IF(H1635="ano",VLOOKUP('databáze bodů'!D1635,kubbATPmodel!$H$9:$HE$61,((HLOOKUP(F1635,kubbATPmodel!$I$5:$HE$61,56,0))+1),0),0)</f>
        <v>0</v>
      </c>
      <c r="H1635" s="15" t="str">
        <f t="shared" si="25"/>
        <v>nevyplněno</v>
      </c>
    </row>
    <row r="1636" spans="7:8" x14ac:dyDescent="0.25">
      <c r="G1636" s="12">
        <f>IF(H1636="ano",VLOOKUP('databáze bodů'!D1636,kubbATPmodel!$H$9:$HE$61,((HLOOKUP(F1636,kubbATPmodel!$I$5:$HE$61,56,0))+1),0),0)</f>
        <v>0</v>
      </c>
      <c r="H1636" s="15" t="str">
        <f t="shared" si="25"/>
        <v>nevyplněno</v>
      </c>
    </row>
    <row r="1637" spans="7:8" x14ac:dyDescent="0.25">
      <c r="G1637" s="12">
        <f>IF(H1637="ano",VLOOKUP('databáze bodů'!D1637,kubbATPmodel!$H$9:$HE$61,((HLOOKUP(F1637,kubbATPmodel!$I$5:$HE$61,56,0))+1),0),0)</f>
        <v>0</v>
      </c>
      <c r="H1637" s="15" t="str">
        <f t="shared" si="25"/>
        <v>nevyplněno</v>
      </c>
    </row>
    <row r="1638" spans="7:8" x14ac:dyDescent="0.25">
      <c r="G1638" s="12">
        <f>IF(H1638="ano",VLOOKUP('databáze bodů'!D1638,kubbATPmodel!$H$9:$HE$61,((HLOOKUP(F1638,kubbATPmodel!$I$5:$HE$61,56,0))+1),0),0)</f>
        <v>0</v>
      </c>
      <c r="H1638" s="15" t="str">
        <f t="shared" si="25"/>
        <v>nevyplněno</v>
      </c>
    </row>
    <row r="1639" spans="7:8" x14ac:dyDescent="0.25">
      <c r="G1639" s="12">
        <f>IF(H1639="ano",VLOOKUP('databáze bodů'!D1639,kubbATPmodel!$H$9:$HE$61,((HLOOKUP(F1639,kubbATPmodel!$I$5:$HE$61,56,0))+1),0),0)</f>
        <v>0</v>
      </c>
      <c r="H1639" s="15" t="str">
        <f t="shared" si="25"/>
        <v>nevyplněno</v>
      </c>
    </row>
    <row r="1640" spans="7:8" x14ac:dyDescent="0.25">
      <c r="G1640" s="12">
        <f>IF(H1640="ano",VLOOKUP('databáze bodů'!D1640,kubbATPmodel!$H$9:$HE$61,((HLOOKUP(F1640,kubbATPmodel!$I$5:$HE$61,56,0))+1),0),0)</f>
        <v>0</v>
      </c>
      <c r="H1640" s="15" t="str">
        <f t="shared" si="25"/>
        <v>nevyplněno</v>
      </c>
    </row>
    <row r="1641" spans="7:8" x14ac:dyDescent="0.25">
      <c r="G1641" s="12">
        <f>IF(H1641="ano",VLOOKUP('databáze bodů'!D1641,kubbATPmodel!$H$9:$HE$61,((HLOOKUP(F1641,kubbATPmodel!$I$5:$HE$61,56,0))+1),0),0)</f>
        <v>0</v>
      </c>
      <c r="H1641" s="15" t="str">
        <f t="shared" si="25"/>
        <v>nevyplněno</v>
      </c>
    </row>
    <row r="1642" spans="7:8" x14ac:dyDescent="0.25">
      <c r="G1642" s="12">
        <f>IF(H1642="ano",VLOOKUP('databáze bodů'!D1642,kubbATPmodel!$H$9:$HE$61,((HLOOKUP(F1642,kubbATPmodel!$I$5:$HE$61,56,0))+1),0),0)</f>
        <v>0</v>
      </c>
      <c r="H1642" s="15" t="str">
        <f t="shared" si="25"/>
        <v>nevyplněno</v>
      </c>
    </row>
    <row r="1643" spans="7:8" x14ac:dyDescent="0.25">
      <c r="G1643" s="12">
        <f>IF(H1643="ano",VLOOKUP('databáze bodů'!D1643,kubbATPmodel!$H$9:$HE$61,((HLOOKUP(F1643,kubbATPmodel!$I$5:$HE$61,56,0))+1),0),0)</f>
        <v>0</v>
      </c>
      <c r="H1643" s="15" t="str">
        <f t="shared" si="25"/>
        <v>nevyplněno</v>
      </c>
    </row>
    <row r="1644" spans="7:8" x14ac:dyDescent="0.25">
      <c r="G1644" s="12">
        <f>IF(H1644="ano",VLOOKUP('databáze bodů'!D1644,kubbATPmodel!$H$9:$HE$61,((HLOOKUP(F1644,kubbATPmodel!$I$5:$HE$61,56,0))+1),0),0)</f>
        <v>0</v>
      </c>
      <c r="H1644" s="15" t="str">
        <f t="shared" si="25"/>
        <v>nevyplněno</v>
      </c>
    </row>
    <row r="1645" spans="7:8" x14ac:dyDescent="0.25">
      <c r="G1645" s="12">
        <f>IF(H1645="ano",VLOOKUP('databáze bodů'!D1645,kubbATPmodel!$H$9:$HE$61,((HLOOKUP(F1645,kubbATPmodel!$I$5:$HE$61,56,0))+1),0),0)</f>
        <v>0</v>
      </c>
      <c r="H1645" s="15" t="str">
        <f t="shared" si="25"/>
        <v>nevyplněno</v>
      </c>
    </row>
    <row r="1646" spans="7:8" x14ac:dyDescent="0.25">
      <c r="G1646" s="12">
        <f>IF(H1646="ano",VLOOKUP('databáze bodů'!D1646,kubbATPmodel!$H$9:$HE$61,((HLOOKUP(F1646,kubbATPmodel!$I$5:$HE$61,56,0))+1),0),0)</f>
        <v>0</v>
      </c>
      <c r="H1646" s="15" t="str">
        <f t="shared" si="25"/>
        <v>nevyplněno</v>
      </c>
    </row>
    <row r="1647" spans="7:8" x14ac:dyDescent="0.25">
      <c r="G1647" s="12">
        <f>IF(H1647="ano",VLOOKUP('databáze bodů'!D1647,kubbATPmodel!$H$9:$HE$61,((HLOOKUP(F1647,kubbATPmodel!$I$5:$HE$61,56,0))+1),0),0)</f>
        <v>0</v>
      </c>
      <c r="H1647" s="15" t="str">
        <f t="shared" si="25"/>
        <v>nevyplněno</v>
      </c>
    </row>
    <row r="1648" spans="7:8" x14ac:dyDescent="0.25">
      <c r="G1648" s="12">
        <f>IF(H1648="ano",VLOOKUP('databáze bodů'!D1648,kubbATPmodel!$H$9:$HE$61,((HLOOKUP(F1648,kubbATPmodel!$I$5:$HE$61,56,0))+1),0),0)</f>
        <v>0</v>
      </c>
      <c r="H1648" s="15" t="str">
        <f t="shared" si="25"/>
        <v>nevyplněno</v>
      </c>
    </row>
    <row r="1649" spans="7:8" x14ac:dyDescent="0.25">
      <c r="G1649" s="12">
        <f>IF(H1649="ano",VLOOKUP('databáze bodů'!D1649,kubbATPmodel!$H$9:$HE$61,((HLOOKUP(F1649,kubbATPmodel!$I$5:$HE$61,56,0))+1),0),0)</f>
        <v>0</v>
      </c>
      <c r="H1649" s="15" t="str">
        <f t="shared" si="25"/>
        <v>nevyplněno</v>
      </c>
    </row>
    <row r="1650" spans="7:8" x14ac:dyDescent="0.25">
      <c r="G1650" s="12">
        <f>IF(H1650="ano",VLOOKUP('databáze bodů'!D1650,kubbATPmodel!$H$9:$HE$61,((HLOOKUP(F1650,kubbATPmodel!$I$5:$HE$61,56,0))+1),0),0)</f>
        <v>0</v>
      </c>
      <c r="H1650" s="15" t="str">
        <f t="shared" si="25"/>
        <v>nevyplněno</v>
      </c>
    </row>
    <row r="1651" spans="7:8" x14ac:dyDescent="0.25">
      <c r="G1651" s="12">
        <f>IF(H1651="ano",VLOOKUP('databáze bodů'!D1651,kubbATPmodel!$H$9:$HE$61,((HLOOKUP(F1651,kubbATPmodel!$I$5:$HE$61,56,0))+1),0),0)</f>
        <v>0</v>
      </c>
      <c r="H1651" s="15" t="str">
        <f t="shared" si="25"/>
        <v>nevyplněno</v>
      </c>
    </row>
    <row r="1652" spans="7:8" x14ac:dyDescent="0.25">
      <c r="G1652" s="12">
        <f>IF(H1652="ano",VLOOKUP('databáze bodů'!D1652,kubbATPmodel!$H$9:$HE$61,((HLOOKUP(F1652,kubbATPmodel!$I$5:$HE$61,56,0))+1),0),0)</f>
        <v>0</v>
      </c>
      <c r="H1652" s="15" t="str">
        <f t="shared" si="25"/>
        <v>nevyplněno</v>
      </c>
    </row>
    <row r="1653" spans="7:8" x14ac:dyDescent="0.25">
      <c r="G1653" s="12">
        <f>IF(H1653="ano",VLOOKUP('databáze bodů'!D1653,kubbATPmodel!$H$9:$HE$61,((HLOOKUP(F1653,kubbATPmodel!$I$5:$HE$61,56,0))+1),0),0)</f>
        <v>0</v>
      </c>
      <c r="H1653" s="15" t="str">
        <f t="shared" si="25"/>
        <v>nevyplněno</v>
      </c>
    </row>
    <row r="1654" spans="7:8" x14ac:dyDescent="0.25">
      <c r="G1654" s="12">
        <f>IF(H1654="ano",VLOOKUP('databáze bodů'!D1654,kubbATPmodel!$H$9:$HE$61,((HLOOKUP(F1654,kubbATPmodel!$I$5:$HE$61,56,0))+1),0),0)</f>
        <v>0</v>
      </c>
      <c r="H1654" s="15" t="str">
        <f t="shared" si="25"/>
        <v>nevyplněno</v>
      </c>
    </row>
    <row r="1655" spans="7:8" x14ac:dyDescent="0.25">
      <c r="G1655" s="12">
        <f>IF(H1655="ano",VLOOKUP('databáze bodů'!D1655,kubbATPmodel!$H$9:$HE$61,((HLOOKUP(F1655,kubbATPmodel!$I$5:$HE$61,56,0))+1),0),0)</f>
        <v>0</v>
      </c>
      <c r="H1655" s="15" t="str">
        <f t="shared" si="25"/>
        <v>nevyplněno</v>
      </c>
    </row>
    <row r="1656" spans="7:8" x14ac:dyDescent="0.25">
      <c r="G1656" s="12">
        <f>IF(H1656="ano",VLOOKUP('databáze bodů'!D1656,kubbATPmodel!$H$9:$HE$61,((HLOOKUP(F1656,kubbATPmodel!$I$5:$HE$61,56,0))+1),0),0)</f>
        <v>0</v>
      </c>
      <c r="H1656" s="15" t="str">
        <f t="shared" si="25"/>
        <v>nevyplněno</v>
      </c>
    </row>
    <row r="1657" spans="7:8" x14ac:dyDescent="0.25">
      <c r="G1657" s="12">
        <f>IF(H1657="ano",VLOOKUP('databáze bodů'!D1657,kubbATPmodel!$H$9:$HE$61,((HLOOKUP(F1657,kubbATPmodel!$I$5:$HE$61,56,0))+1),0),0)</f>
        <v>0</v>
      </c>
      <c r="H1657" s="15" t="str">
        <f t="shared" si="25"/>
        <v>nevyplněno</v>
      </c>
    </row>
    <row r="1658" spans="7:8" x14ac:dyDescent="0.25">
      <c r="G1658" s="12">
        <f>IF(H1658="ano",VLOOKUP('databáze bodů'!D1658,kubbATPmodel!$H$9:$HE$61,((HLOOKUP(F1658,kubbATPmodel!$I$5:$HE$61,56,0))+1),0),0)</f>
        <v>0</v>
      </c>
      <c r="H1658" s="15" t="str">
        <f t="shared" si="25"/>
        <v>nevyplněno</v>
      </c>
    </row>
    <row r="1659" spans="7:8" x14ac:dyDescent="0.25">
      <c r="G1659" s="12">
        <f>IF(H1659="ano",VLOOKUP('databáze bodů'!D1659,kubbATPmodel!$H$9:$HE$61,((HLOOKUP(F1659,kubbATPmodel!$I$5:$HE$61,56,0))+1),0),0)</f>
        <v>0</v>
      </c>
      <c r="H1659" s="15" t="str">
        <f t="shared" si="25"/>
        <v>nevyplněno</v>
      </c>
    </row>
    <row r="1660" spans="7:8" x14ac:dyDescent="0.25">
      <c r="G1660" s="12">
        <f>IF(H1660="ano",VLOOKUP('databáze bodů'!D1660,kubbATPmodel!$H$9:$HE$61,((HLOOKUP(F1660,kubbATPmodel!$I$5:$HE$61,56,0))+1),0),0)</f>
        <v>0</v>
      </c>
      <c r="H1660" s="15" t="str">
        <f t="shared" si="25"/>
        <v>nevyplněno</v>
      </c>
    </row>
    <row r="1661" spans="7:8" x14ac:dyDescent="0.25">
      <c r="G1661" s="12">
        <f>IF(H1661="ano",VLOOKUP('databáze bodů'!D1661,kubbATPmodel!$H$9:$HE$61,((HLOOKUP(F1661,kubbATPmodel!$I$5:$HE$61,56,0))+1),0),0)</f>
        <v>0</v>
      </c>
      <c r="H1661" s="15" t="str">
        <f t="shared" si="25"/>
        <v>nevyplněno</v>
      </c>
    </row>
    <row r="1662" spans="7:8" x14ac:dyDescent="0.25">
      <c r="G1662" s="12">
        <f>IF(H1662="ano",VLOOKUP('databáze bodů'!D1662,kubbATPmodel!$H$9:$HE$61,((HLOOKUP(F1662,kubbATPmodel!$I$5:$HE$61,56,0))+1),0),0)</f>
        <v>0</v>
      </c>
      <c r="H1662" s="15" t="str">
        <f t="shared" si="25"/>
        <v>nevyplněno</v>
      </c>
    </row>
    <row r="1663" spans="7:8" x14ac:dyDescent="0.25">
      <c r="G1663" s="12">
        <f>IF(H1663="ano",VLOOKUP('databáze bodů'!D1663,kubbATPmodel!$H$9:$HE$61,((HLOOKUP(F1663,kubbATPmodel!$I$5:$HE$61,56,0))+1),0),0)</f>
        <v>0</v>
      </c>
      <c r="H1663" s="15" t="str">
        <f t="shared" si="25"/>
        <v>nevyplněno</v>
      </c>
    </row>
    <row r="1664" spans="7:8" x14ac:dyDescent="0.25">
      <c r="G1664" s="12">
        <f>IF(H1664="ano",VLOOKUP('databáze bodů'!D1664,kubbATPmodel!$H$9:$HE$61,((HLOOKUP(F1664,kubbATPmodel!$I$5:$HE$61,56,0))+1),0),0)</f>
        <v>0</v>
      </c>
      <c r="H1664" s="15" t="str">
        <f t="shared" si="25"/>
        <v>nevyplněno</v>
      </c>
    </row>
    <row r="1665" spans="7:8" x14ac:dyDescent="0.25">
      <c r="G1665" s="12">
        <f>IF(H1665="ano",VLOOKUP('databáze bodů'!D1665,kubbATPmodel!$H$9:$HE$61,((HLOOKUP(F1665,kubbATPmodel!$I$5:$HE$61,56,0))+1),0),0)</f>
        <v>0</v>
      </c>
      <c r="H1665" s="15" t="str">
        <f t="shared" si="25"/>
        <v>nevyplněno</v>
      </c>
    </row>
    <row r="1666" spans="7:8" x14ac:dyDescent="0.25">
      <c r="G1666" s="12">
        <f>IF(H1666="ano",VLOOKUP('databáze bodů'!D1666,kubbATPmodel!$H$9:$HE$61,((HLOOKUP(F1666,kubbATPmodel!$I$5:$HE$61,56,0))+1),0),0)</f>
        <v>0</v>
      </c>
      <c r="H1666" s="15" t="str">
        <f t="shared" si="25"/>
        <v>nevyplněno</v>
      </c>
    </row>
    <row r="1667" spans="7:8" x14ac:dyDescent="0.25">
      <c r="G1667" s="12">
        <f>IF(H1667="ano",VLOOKUP('databáze bodů'!D1667,kubbATPmodel!$H$9:$HE$61,((HLOOKUP(F1667,kubbATPmodel!$I$5:$HE$61,56,0))+1),0),0)</f>
        <v>0</v>
      </c>
      <c r="H1667" s="15" t="str">
        <f t="shared" ref="H1667:H1730" si="26">IF(E1667=0,"nevyplněno",IF(($K$5-E1667)&lt;$K$3,"ano","ne"))</f>
        <v>nevyplněno</v>
      </c>
    </row>
    <row r="1668" spans="7:8" x14ac:dyDescent="0.25">
      <c r="G1668" s="12">
        <f>IF(H1668="ano",VLOOKUP('databáze bodů'!D1668,kubbATPmodel!$H$9:$HE$61,((HLOOKUP(F1668,kubbATPmodel!$I$5:$HE$61,56,0))+1),0),0)</f>
        <v>0</v>
      </c>
      <c r="H1668" s="15" t="str">
        <f t="shared" si="26"/>
        <v>nevyplněno</v>
      </c>
    </row>
    <row r="1669" spans="7:8" x14ac:dyDescent="0.25">
      <c r="G1669" s="12">
        <f>IF(H1669="ano",VLOOKUP('databáze bodů'!D1669,kubbATPmodel!$H$9:$HE$61,((HLOOKUP(F1669,kubbATPmodel!$I$5:$HE$61,56,0))+1),0),0)</f>
        <v>0</v>
      </c>
      <c r="H1669" s="15" t="str">
        <f t="shared" si="26"/>
        <v>nevyplněno</v>
      </c>
    </row>
    <row r="1670" spans="7:8" x14ac:dyDescent="0.25">
      <c r="G1670" s="12">
        <f>IF(H1670="ano",VLOOKUP('databáze bodů'!D1670,kubbATPmodel!$H$9:$HE$61,((HLOOKUP(F1670,kubbATPmodel!$I$5:$HE$61,56,0))+1),0),0)</f>
        <v>0</v>
      </c>
      <c r="H1670" s="15" t="str">
        <f t="shared" si="26"/>
        <v>nevyplněno</v>
      </c>
    </row>
    <row r="1671" spans="7:8" x14ac:dyDescent="0.25">
      <c r="G1671" s="12">
        <f>IF(H1671="ano",VLOOKUP('databáze bodů'!D1671,kubbATPmodel!$H$9:$HE$61,((HLOOKUP(F1671,kubbATPmodel!$I$5:$HE$61,56,0))+1),0),0)</f>
        <v>0</v>
      </c>
      <c r="H1671" s="15" t="str">
        <f t="shared" si="26"/>
        <v>nevyplněno</v>
      </c>
    </row>
    <row r="1672" spans="7:8" x14ac:dyDescent="0.25">
      <c r="G1672" s="12">
        <f>IF(H1672="ano",VLOOKUP('databáze bodů'!D1672,kubbATPmodel!$H$9:$HE$61,((HLOOKUP(F1672,kubbATPmodel!$I$5:$HE$61,56,0))+1),0),0)</f>
        <v>0</v>
      </c>
      <c r="H1672" s="15" t="str">
        <f t="shared" si="26"/>
        <v>nevyplněno</v>
      </c>
    </row>
    <row r="1673" spans="7:8" x14ac:dyDescent="0.25">
      <c r="G1673" s="12">
        <f>IF(H1673="ano",VLOOKUP('databáze bodů'!D1673,kubbATPmodel!$H$9:$HE$61,((HLOOKUP(F1673,kubbATPmodel!$I$5:$HE$61,56,0))+1),0),0)</f>
        <v>0</v>
      </c>
      <c r="H1673" s="15" t="str">
        <f t="shared" si="26"/>
        <v>nevyplněno</v>
      </c>
    </row>
    <row r="1674" spans="7:8" x14ac:dyDescent="0.25">
      <c r="G1674" s="12">
        <f>IF(H1674="ano",VLOOKUP('databáze bodů'!D1674,kubbATPmodel!$H$9:$HE$61,((HLOOKUP(F1674,kubbATPmodel!$I$5:$HE$61,56,0))+1),0),0)</f>
        <v>0</v>
      </c>
      <c r="H1674" s="15" t="str">
        <f t="shared" si="26"/>
        <v>nevyplněno</v>
      </c>
    </row>
    <row r="1675" spans="7:8" x14ac:dyDescent="0.25">
      <c r="G1675" s="12">
        <f>IF(H1675="ano",VLOOKUP('databáze bodů'!D1675,kubbATPmodel!$H$9:$HE$61,((HLOOKUP(F1675,kubbATPmodel!$I$5:$HE$61,56,0))+1),0),0)</f>
        <v>0</v>
      </c>
      <c r="H1675" s="15" t="str">
        <f t="shared" si="26"/>
        <v>nevyplněno</v>
      </c>
    </row>
    <row r="1676" spans="7:8" x14ac:dyDescent="0.25">
      <c r="G1676" s="12">
        <f>IF(H1676="ano",VLOOKUP('databáze bodů'!D1676,kubbATPmodel!$H$9:$HE$61,((HLOOKUP(F1676,kubbATPmodel!$I$5:$HE$61,56,0))+1),0),0)</f>
        <v>0</v>
      </c>
      <c r="H1676" s="15" t="str">
        <f t="shared" si="26"/>
        <v>nevyplněno</v>
      </c>
    </row>
    <row r="1677" spans="7:8" x14ac:dyDescent="0.25">
      <c r="G1677" s="12">
        <f>IF(H1677="ano",VLOOKUP('databáze bodů'!D1677,kubbATPmodel!$H$9:$HE$61,((HLOOKUP(F1677,kubbATPmodel!$I$5:$HE$61,56,0))+1),0),0)</f>
        <v>0</v>
      </c>
      <c r="H1677" s="15" t="str">
        <f t="shared" si="26"/>
        <v>nevyplněno</v>
      </c>
    </row>
    <row r="1678" spans="7:8" x14ac:dyDescent="0.25">
      <c r="G1678" s="12">
        <f>IF(H1678="ano",VLOOKUP('databáze bodů'!D1678,kubbATPmodel!$H$9:$HE$61,((HLOOKUP(F1678,kubbATPmodel!$I$5:$HE$61,56,0))+1),0),0)</f>
        <v>0</v>
      </c>
      <c r="H1678" s="15" t="str">
        <f t="shared" si="26"/>
        <v>nevyplněno</v>
      </c>
    </row>
    <row r="1679" spans="7:8" x14ac:dyDescent="0.25">
      <c r="G1679" s="12">
        <f>IF(H1679="ano",VLOOKUP('databáze bodů'!D1679,kubbATPmodel!$H$9:$HE$61,((HLOOKUP(F1679,kubbATPmodel!$I$5:$HE$61,56,0))+1),0),0)</f>
        <v>0</v>
      </c>
      <c r="H1679" s="15" t="str">
        <f t="shared" si="26"/>
        <v>nevyplněno</v>
      </c>
    </row>
    <row r="1680" spans="7:8" x14ac:dyDescent="0.25">
      <c r="G1680" s="12">
        <f>IF(H1680="ano",VLOOKUP('databáze bodů'!D1680,kubbATPmodel!$H$9:$HE$61,((HLOOKUP(F1680,kubbATPmodel!$I$5:$HE$61,56,0))+1),0),0)</f>
        <v>0</v>
      </c>
      <c r="H1680" s="15" t="str">
        <f t="shared" si="26"/>
        <v>nevyplněno</v>
      </c>
    </row>
    <row r="1681" spans="7:8" x14ac:dyDescent="0.25">
      <c r="G1681" s="12">
        <f>IF(H1681="ano",VLOOKUP('databáze bodů'!D1681,kubbATPmodel!$H$9:$HE$61,((HLOOKUP(F1681,kubbATPmodel!$I$5:$HE$61,56,0))+1),0),0)</f>
        <v>0</v>
      </c>
      <c r="H1681" s="15" t="str">
        <f t="shared" si="26"/>
        <v>nevyplněno</v>
      </c>
    </row>
    <row r="1682" spans="7:8" x14ac:dyDescent="0.25">
      <c r="G1682" s="12">
        <f>IF(H1682="ano",VLOOKUP('databáze bodů'!D1682,kubbATPmodel!$H$9:$HE$61,((HLOOKUP(F1682,kubbATPmodel!$I$5:$HE$61,56,0))+1),0),0)</f>
        <v>0</v>
      </c>
      <c r="H1682" s="15" t="str">
        <f t="shared" si="26"/>
        <v>nevyplněno</v>
      </c>
    </row>
    <row r="1683" spans="7:8" x14ac:dyDescent="0.25">
      <c r="G1683" s="12">
        <f>IF(H1683="ano",VLOOKUP('databáze bodů'!D1683,kubbATPmodel!$H$9:$HE$61,((HLOOKUP(F1683,kubbATPmodel!$I$5:$HE$61,56,0))+1),0),0)</f>
        <v>0</v>
      </c>
      <c r="H1683" s="15" t="str">
        <f t="shared" si="26"/>
        <v>nevyplněno</v>
      </c>
    </row>
    <row r="1684" spans="7:8" x14ac:dyDescent="0.25">
      <c r="G1684" s="12">
        <f>IF(H1684="ano",VLOOKUP('databáze bodů'!D1684,kubbATPmodel!$H$9:$HE$61,((HLOOKUP(F1684,kubbATPmodel!$I$5:$HE$61,56,0))+1),0),0)</f>
        <v>0</v>
      </c>
      <c r="H1684" s="15" t="str">
        <f t="shared" si="26"/>
        <v>nevyplněno</v>
      </c>
    </row>
    <row r="1685" spans="7:8" x14ac:dyDescent="0.25">
      <c r="G1685" s="12">
        <f>IF(H1685="ano",VLOOKUP('databáze bodů'!D1685,kubbATPmodel!$H$9:$HE$61,((HLOOKUP(F1685,kubbATPmodel!$I$5:$HE$61,56,0))+1),0),0)</f>
        <v>0</v>
      </c>
      <c r="H1685" s="15" t="str">
        <f t="shared" si="26"/>
        <v>nevyplněno</v>
      </c>
    </row>
    <row r="1686" spans="7:8" x14ac:dyDescent="0.25">
      <c r="G1686" s="12">
        <f>IF(H1686="ano",VLOOKUP('databáze bodů'!D1686,kubbATPmodel!$H$9:$HE$61,((HLOOKUP(F1686,kubbATPmodel!$I$5:$HE$61,56,0))+1),0),0)</f>
        <v>0</v>
      </c>
      <c r="H1686" s="15" t="str">
        <f t="shared" si="26"/>
        <v>nevyplněno</v>
      </c>
    </row>
    <row r="1687" spans="7:8" x14ac:dyDescent="0.25">
      <c r="G1687" s="12">
        <f>IF(H1687="ano",VLOOKUP('databáze bodů'!D1687,kubbATPmodel!$H$9:$HE$61,((HLOOKUP(F1687,kubbATPmodel!$I$5:$HE$61,56,0))+1),0),0)</f>
        <v>0</v>
      </c>
      <c r="H1687" s="15" t="str">
        <f t="shared" si="26"/>
        <v>nevyplněno</v>
      </c>
    </row>
    <row r="1688" spans="7:8" x14ac:dyDescent="0.25">
      <c r="G1688" s="12">
        <f>IF(H1688="ano",VLOOKUP('databáze bodů'!D1688,kubbATPmodel!$H$9:$HE$61,((HLOOKUP(F1688,kubbATPmodel!$I$5:$HE$61,56,0))+1),0),0)</f>
        <v>0</v>
      </c>
      <c r="H1688" s="15" t="str">
        <f t="shared" si="26"/>
        <v>nevyplněno</v>
      </c>
    </row>
    <row r="1689" spans="7:8" x14ac:dyDescent="0.25">
      <c r="G1689" s="12">
        <f>IF(H1689="ano",VLOOKUP('databáze bodů'!D1689,kubbATPmodel!$H$9:$HE$61,((HLOOKUP(F1689,kubbATPmodel!$I$5:$HE$61,56,0))+1),0),0)</f>
        <v>0</v>
      </c>
      <c r="H1689" s="15" t="str">
        <f t="shared" si="26"/>
        <v>nevyplněno</v>
      </c>
    </row>
    <row r="1690" spans="7:8" x14ac:dyDescent="0.25">
      <c r="G1690" s="12">
        <f>IF(H1690="ano",VLOOKUP('databáze bodů'!D1690,kubbATPmodel!$H$9:$HE$61,((HLOOKUP(F1690,kubbATPmodel!$I$5:$HE$61,56,0))+1),0),0)</f>
        <v>0</v>
      </c>
      <c r="H1690" s="15" t="str">
        <f t="shared" si="26"/>
        <v>nevyplněno</v>
      </c>
    </row>
    <row r="1691" spans="7:8" x14ac:dyDescent="0.25">
      <c r="G1691" s="12">
        <f>IF(H1691="ano",VLOOKUP('databáze bodů'!D1691,kubbATPmodel!$H$9:$HE$61,((HLOOKUP(F1691,kubbATPmodel!$I$5:$HE$61,56,0))+1),0),0)</f>
        <v>0</v>
      </c>
      <c r="H1691" s="15" t="str">
        <f t="shared" si="26"/>
        <v>nevyplněno</v>
      </c>
    </row>
    <row r="1692" spans="7:8" x14ac:dyDescent="0.25">
      <c r="G1692" s="12">
        <f>IF(H1692="ano",VLOOKUP('databáze bodů'!D1692,kubbATPmodel!$H$9:$HE$61,((HLOOKUP(F1692,kubbATPmodel!$I$5:$HE$61,56,0))+1),0),0)</f>
        <v>0</v>
      </c>
      <c r="H1692" s="15" t="str">
        <f t="shared" si="26"/>
        <v>nevyplněno</v>
      </c>
    </row>
    <row r="1693" spans="7:8" x14ac:dyDescent="0.25">
      <c r="G1693" s="12">
        <f>IF(H1693="ano",VLOOKUP('databáze bodů'!D1693,kubbATPmodel!$H$9:$HE$61,((HLOOKUP(F1693,kubbATPmodel!$I$5:$HE$61,56,0))+1),0),0)</f>
        <v>0</v>
      </c>
      <c r="H1693" s="15" t="str">
        <f t="shared" si="26"/>
        <v>nevyplněno</v>
      </c>
    </row>
    <row r="1694" spans="7:8" x14ac:dyDescent="0.25">
      <c r="G1694" s="12">
        <f>IF(H1694="ano",VLOOKUP('databáze bodů'!D1694,kubbATPmodel!$H$9:$HE$61,((HLOOKUP(F1694,kubbATPmodel!$I$5:$HE$61,56,0))+1),0),0)</f>
        <v>0</v>
      </c>
      <c r="H1694" s="15" t="str">
        <f t="shared" si="26"/>
        <v>nevyplněno</v>
      </c>
    </row>
    <row r="1695" spans="7:8" x14ac:dyDescent="0.25">
      <c r="G1695" s="12">
        <f>IF(H1695="ano",VLOOKUP('databáze bodů'!D1695,kubbATPmodel!$H$9:$HE$61,((HLOOKUP(F1695,kubbATPmodel!$I$5:$HE$61,56,0))+1),0),0)</f>
        <v>0</v>
      </c>
      <c r="H1695" s="15" t="str">
        <f t="shared" si="26"/>
        <v>nevyplněno</v>
      </c>
    </row>
    <row r="1696" spans="7:8" x14ac:dyDescent="0.25">
      <c r="G1696" s="12">
        <f>IF(H1696="ano",VLOOKUP('databáze bodů'!D1696,kubbATPmodel!$H$9:$HE$61,((HLOOKUP(F1696,kubbATPmodel!$I$5:$HE$61,56,0))+1),0),0)</f>
        <v>0</v>
      </c>
      <c r="H1696" s="15" t="str">
        <f t="shared" si="26"/>
        <v>nevyplněno</v>
      </c>
    </row>
    <row r="1697" spans="7:8" x14ac:dyDescent="0.25">
      <c r="G1697" s="12">
        <f>IF(H1697="ano",VLOOKUP('databáze bodů'!D1697,kubbATPmodel!$H$9:$HE$61,((HLOOKUP(F1697,kubbATPmodel!$I$5:$HE$61,56,0))+1),0),0)</f>
        <v>0</v>
      </c>
      <c r="H1697" s="15" t="str">
        <f t="shared" si="26"/>
        <v>nevyplněno</v>
      </c>
    </row>
    <row r="1698" spans="7:8" x14ac:dyDescent="0.25">
      <c r="G1698" s="12">
        <f>IF(H1698="ano",VLOOKUP('databáze bodů'!D1698,kubbATPmodel!$H$9:$HE$61,((HLOOKUP(F1698,kubbATPmodel!$I$5:$HE$61,56,0))+1),0),0)</f>
        <v>0</v>
      </c>
      <c r="H1698" s="15" t="str">
        <f t="shared" si="26"/>
        <v>nevyplněno</v>
      </c>
    </row>
    <row r="1699" spans="7:8" x14ac:dyDescent="0.25">
      <c r="G1699" s="12">
        <f>IF(H1699="ano",VLOOKUP('databáze bodů'!D1699,kubbATPmodel!$H$9:$HE$61,((HLOOKUP(F1699,kubbATPmodel!$I$5:$HE$61,56,0))+1),0),0)</f>
        <v>0</v>
      </c>
      <c r="H1699" s="15" t="str">
        <f t="shared" si="26"/>
        <v>nevyplněno</v>
      </c>
    </row>
    <row r="1700" spans="7:8" x14ac:dyDescent="0.25">
      <c r="G1700" s="12">
        <f>IF(H1700="ano",VLOOKUP('databáze bodů'!D1700,kubbATPmodel!$H$9:$HE$61,((HLOOKUP(F1700,kubbATPmodel!$I$5:$HE$61,56,0))+1),0),0)</f>
        <v>0</v>
      </c>
      <c r="H1700" s="15" t="str">
        <f t="shared" si="26"/>
        <v>nevyplněno</v>
      </c>
    </row>
    <row r="1701" spans="7:8" x14ac:dyDescent="0.25">
      <c r="G1701" s="12">
        <f>IF(H1701="ano",VLOOKUP('databáze bodů'!D1701,kubbATPmodel!$H$9:$HE$61,((HLOOKUP(F1701,kubbATPmodel!$I$5:$HE$61,56,0))+1),0),0)</f>
        <v>0</v>
      </c>
      <c r="H1701" s="15" t="str">
        <f t="shared" si="26"/>
        <v>nevyplněno</v>
      </c>
    </row>
    <row r="1702" spans="7:8" x14ac:dyDescent="0.25">
      <c r="G1702" s="12">
        <f>IF(H1702="ano",VLOOKUP('databáze bodů'!D1702,kubbATPmodel!$H$9:$HE$61,((HLOOKUP(F1702,kubbATPmodel!$I$5:$HE$61,56,0))+1),0),0)</f>
        <v>0</v>
      </c>
      <c r="H1702" s="15" t="str">
        <f t="shared" si="26"/>
        <v>nevyplněno</v>
      </c>
    </row>
    <row r="1703" spans="7:8" x14ac:dyDescent="0.25">
      <c r="G1703" s="12">
        <f>IF(H1703="ano",VLOOKUP('databáze bodů'!D1703,kubbATPmodel!$H$9:$HE$61,((HLOOKUP(F1703,kubbATPmodel!$I$5:$HE$61,56,0))+1),0),0)</f>
        <v>0</v>
      </c>
      <c r="H1703" s="15" t="str">
        <f t="shared" si="26"/>
        <v>nevyplněno</v>
      </c>
    </row>
    <row r="1704" spans="7:8" x14ac:dyDescent="0.25">
      <c r="G1704" s="12">
        <f>IF(H1704="ano",VLOOKUP('databáze bodů'!D1704,kubbATPmodel!$H$9:$HE$61,((HLOOKUP(F1704,kubbATPmodel!$I$5:$HE$61,56,0))+1),0),0)</f>
        <v>0</v>
      </c>
      <c r="H1704" s="15" t="str">
        <f t="shared" si="26"/>
        <v>nevyplněno</v>
      </c>
    </row>
    <row r="1705" spans="7:8" x14ac:dyDescent="0.25">
      <c r="G1705" s="12">
        <f>IF(H1705="ano",VLOOKUP('databáze bodů'!D1705,kubbATPmodel!$H$9:$HE$61,((HLOOKUP(F1705,kubbATPmodel!$I$5:$HE$61,56,0))+1),0),0)</f>
        <v>0</v>
      </c>
      <c r="H1705" s="15" t="str">
        <f t="shared" si="26"/>
        <v>nevyplněno</v>
      </c>
    </row>
    <row r="1706" spans="7:8" x14ac:dyDescent="0.25">
      <c r="G1706" s="12">
        <f>IF(H1706="ano",VLOOKUP('databáze bodů'!D1706,kubbATPmodel!$H$9:$HE$61,((HLOOKUP(F1706,kubbATPmodel!$I$5:$HE$61,56,0))+1),0),0)</f>
        <v>0</v>
      </c>
      <c r="H1706" s="15" t="str">
        <f t="shared" si="26"/>
        <v>nevyplněno</v>
      </c>
    </row>
    <row r="1707" spans="7:8" x14ac:dyDescent="0.25">
      <c r="G1707" s="12">
        <f>IF(H1707="ano",VLOOKUP('databáze bodů'!D1707,kubbATPmodel!$H$9:$HE$61,((HLOOKUP(F1707,kubbATPmodel!$I$5:$HE$61,56,0))+1),0),0)</f>
        <v>0</v>
      </c>
      <c r="H1707" s="15" t="str">
        <f t="shared" si="26"/>
        <v>nevyplněno</v>
      </c>
    </row>
    <row r="1708" spans="7:8" x14ac:dyDescent="0.25">
      <c r="G1708" s="12">
        <f>IF(H1708="ano",VLOOKUP('databáze bodů'!D1708,kubbATPmodel!$H$9:$HE$61,((HLOOKUP(F1708,kubbATPmodel!$I$5:$HE$61,56,0))+1),0),0)</f>
        <v>0</v>
      </c>
      <c r="H1708" s="15" t="str">
        <f t="shared" si="26"/>
        <v>nevyplněno</v>
      </c>
    </row>
    <row r="1709" spans="7:8" x14ac:dyDescent="0.25">
      <c r="G1709" s="12">
        <f>IF(H1709="ano",VLOOKUP('databáze bodů'!D1709,kubbATPmodel!$H$9:$HE$61,((HLOOKUP(F1709,kubbATPmodel!$I$5:$HE$61,56,0))+1),0),0)</f>
        <v>0</v>
      </c>
      <c r="H1709" s="15" t="str">
        <f t="shared" si="26"/>
        <v>nevyplněno</v>
      </c>
    </row>
    <row r="1710" spans="7:8" x14ac:dyDescent="0.25">
      <c r="G1710" s="12">
        <f>IF(H1710="ano",VLOOKUP('databáze bodů'!D1710,kubbATPmodel!$H$9:$HE$61,((HLOOKUP(F1710,kubbATPmodel!$I$5:$HE$61,56,0))+1),0),0)</f>
        <v>0</v>
      </c>
      <c r="H1710" s="15" t="str">
        <f t="shared" si="26"/>
        <v>nevyplněno</v>
      </c>
    </row>
    <row r="1711" spans="7:8" x14ac:dyDescent="0.25">
      <c r="G1711" s="12">
        <f>IF(H1711="ano",VLOOKUP('databáze bodů'!D1711,kubbATPmodel!$H$9:$HE$61,((HLOOKUP(F1711,kubbATPmodel!$I$5:$HE$61,56,0))+1),0),0)</f>
        <v>0</v>
      </c>
      <c r="H1711" s="15" t="str">
        <f t="shared" si="26"/>
        <v>nevyplněno</v>
      </c>
    </row>
    <row r="1712" spans="7:8" x14ac:dyDescent="0.25">
      <c r="G1712" s="12">
        <f>IF(H1712="ano",VLOOKUP('databáze bodů'!D1712,kubbATPmodel!$H$9:$HE$61,((HLOOKUP(F1712,kubbATPmodel!$I$5:$HE$61,56,0))+1),0),0)</f>
        <v>0</v>
      </c>
      <c r="H1712" s="15" t="str">
        <f t="shared" si="26"/>
        <v>nevyplněno</v>
      </c>
    </row>
    <row r="1713" spans="7:8" x14ac:dyDescent="0.25">
      <c r="G1713" s="12">
        <f>IF(H1713="ano",VLOOKUP('databáze bodů'!D1713,kubbATPmodel!$H$9:$HE$61,((HLOOKUP(F1713,kubbATPmodel!$I$5:$HE$61,56,0))+1),0),0)</f>
        <v>0</v>
      </c>
      <c r="H1713" s="15" t="str">
        <f t="shared" si="26"/>
        <v>nevyplněno</v>
      </c>
    </row>
    <row r="1714" spans="7:8" x14ac:dyDescent="0.25">
      <c r="G1714" s="12">
        <f>IF(H1714="ano",VLOOKUP('databáze bodů'!D1714,kubbATPmodel!$H$9:$HE$61,((HLOOKUP(F1714,kubbATPmodel!$I$5:$HE$61,56,0))+1),0),0)</f>
        <v>0</v>
      </c>
      <c r="H1714" s="15" t="str">
        <f t="shared" si="26"/>
        <v>nevyplněno</v>
      </c>
    </row>
    <row r="1715" spans="7:8" x14ac:dyDescent="0.25">
      <c r="G1715" s="12">
        <f>IF(H1715="ano",VLOOKUP('databáze bodů'!D1715,kubbATPmodel!$H$9:$HE$61,((HLOOKUP(F1715,kubbATPmodel!$I$5:$HE$61,56,0))+1),0),0)</f>
        <v>0</v>
      </c>
      <c r="H1715" s="15" t="str">
        <f t="shared" si="26"/>
        <v>nevyplněno</v>
      </c>
    </row>
    <row r="1716" spans="7:8" x14ac:dyDescent="0.25">
      <c r="G1716" s="12">
        <f>IF(H1716="ano",VLOOKUP('databáze bodů'!D1716,kubbATPmodel!$H$9:$HE$61,((HLOOKUP(F1716,kubbATPmodel!$I$5:$HE$61,56,0))+1),0),0)</f>
        <v>0</v>
      </c>
      <c r="H1716" s="15" t="str">
        <f t="shared" si="26"/>
        <v>nevyplněno</v>
      </c>
    </row>
    <row r="1717" spans="7:8" x14ac:dyDescent="0.25">
      <c r="G1717" s="12">
        <f>IF(H1717="ano",VLOOKUP('databáze bodů'!D1717,kubbATPmodel!$H$9:$HE$61,((HLOOKUP(F1717,kubbATPmodel!$I$5:$HE$61,56,0))+1),0),0)</f>
        <v>0</v>
      </c>
      <c r="H1717" s="15" t="str">
        <f t="shared" si="26"/>
        <v>nevyplněno</v>
      </c>
    </row>
    <row r="1718" spans="7:8" x14ac:dyDescent="0.25">
      <c r="G1718" s="12">
        <f>IF(H1718="ano",VLOOKUP('databáze bodů'!D1718,kubbATPmodel!$H$9:$HE$61,((HLOOKUP(F1718,kubbATPmodel!$I$5:$HE$61,56,0))+1),0),0)</f>
        <v>0</v>
      </c>
      <c r="H1718" s="15" t="str">
        <f t="shared" si="26"/>
        <v>nevyplněno</v>
      </c>
    </row>
    <row r="1719" spans="7:8" x14ac:dyDescent="0.25">
      <c r="G1719" s="12">
        <f>IF(H1719="ano",VLOOKUP('databáze bodů'!D1719,kubbATPmodel!$H$9:$HE$61,((HLOOKUP(F1719,kubbATPmodel!$I$5:$HE$61,56,0))+1),0),0)</f>
        <v>0</v>
      </c>
      <c r="H1719" s="15" t="str">
        <f t="shared" si="26"/>
        <v>nevyplněno</v>
      </c>
    </row>
    <row r="1720" spans="7:8" x14ac:dyDescent="0.25">
      <c r="G1720" s="12">
        <f>IF(H1720="ano",VLOOKUP('databáze bodů'!D1720,kubbATPmodel!$H$9:$HE$61,((HLOOKUP(F1720,kubbATPmodel!$I$5:$HE$61,56,0))+1),0),0)</f>
        <v>0</v>
      </c>
      <c r="H1720" s="15" t="str">
        <f t="shared" si="26"/>
        <v>nevyplněno</v>
      </c>
    </row>
    <row r="1721" spans="7:8" x14ac:dyDescent="0.25">
      <c r="G1721" s="12">
        <f>IF(H1721="ano",VLOOKUP('databáze bodů'!D1721,kubbATPmodel!$H$9:$HE$61,((HLOOKUP(F1721,kubbATPmodel!$I$5:$HE$61,56,0))+1),0),0)</f>
        <v>0</v>
      </c>
      <c r="H1721" s="15" t="str">
        <f t="shared" si="26"/>
        <v>nevyplněno</v>
      </c>
    </row>
    <row r="1722" spans="7:8" x14ac:dyDescent="0.25">
      <c r="G1722" s="12">
        <f>IF(H1722="ano",VLOOKUP('databáze bodů'!D1722,kubbATPmodel!$H$9:$HE$61,((HLOOKUP(F1722,kubbATPmodel!$I$5:$HE$61,56,0))+1),0),0)</f>
        <v>0</v>
      </c>
      <c r="H1722" s="15" t="str">
        <f t="shared" si="26"/>
        <v>nevyplněno</v>
      </c>
    </row>
    <row r="1723" spans="7:8" x14ac:dyDescent="0.25">
      <c r="G1723" s="12">
        <f>IF(H1723="ano",VLOOKUP('databáze bodů'!D1723,kubbATPmodel!$H$9:$HE$61,((HLOOKUP(F1723,kubbATPmodel!$I$5:$HE$61,56,0))+1),0),0)</f>
        <v>0</v>
      </c>
      <c r="H1723" s="15" t="str">
        <f t="shared" si="26"/>
        <v>nevyplněno</v>
      </c>
    </row>
    <row r="1724" spans="7:8" x14ac:dyDescent="0.25">
      <c r="G1724" s="12">
        <f>IF(H1724="ano",VLOOKUP('databáze bodů'!D1724,kubbATPmodel!$H$9:$HE$61,((HLOOKUP(F1724,kubbATPmodel!$I$5:$HE$61,56,0))+1),0),0)</f>
        <v>0</v>
      </c>
      <c r="H1724" s="15" t="str">
        <f t="shared" si="26"/>
        <v>nevyplněno</v>
      </c>
    </row>
    <row r="1725" spans="7:8" x14ac:dyDescent="0.25">
      <c r="G1725" s="12">
        <f>IF(H1725="ano",VLOOKUP('databáze bodů'!D1725,kubbATPmodel!$H$9:$HE$61,((HLOOKUP(F1725,kubbATPmodel!$I$5:$HE$61,56,0))+1),0),0)</f>
        <v>0</v>
      </c>
      <c r="H1725" s="15" t="str">
        <f t="shared" si="26"/>
        <v>nevyplněno</v>
      </c>
    </row>
    <row r="1726" spans="7:8" x14ac:dyDescent="0.25">
      <c r="G1726" s="12">
        <f>IF(H1726="ano",VLOOKUP('databáze bodů'!D1726,kubbATPmodel!$H$9:$HE$61,((HLOOKUP(F1726,kubbATPmodel!$I$5:$HE$61,56,0))+1),0),0)</f>
        <v>0</v>
      </c>
      <c r="H1726" s="15" t="str">
        <f t="shared" si="26"/>
        <v>nevyplněno</v>
      </c>
    </row>
    <row r="1727" spans="7:8" x14ac:dyDescent="0.25">
      <c r="G1727" s="12">
        <f>IF(H1727="ano",VLOOKUP('databáze bodů'!D1727,kubbATPmodel!$H$9:$HE$61,((HLOOKUP(F1727,kubbATPmodel!$I$5:$HE$61,56,0))+1),0),0)</f>
        <v>0</v>
      </c>
      <c r="H1727" s="15" t="str">
        <f t="shared" si="26"/>
        <v>nevyplněno</v>
      </c>
    </row>
    <row r="1728" spans="7:8" x14ac:dyDescent="0.25">
      <c r="G1728" s="12">
        <f>IF(H1728="ano",VLOOKUP('databáze bodů'!D1728,kubbATPmodel!$H$9:$HE$61,((HLOOKUP(F1728,kubbATPmodel!$I$5:$HE$61,56,0))+1),0),0)</f>
        <v>0</v>
      </c>
      <c r="H1728" s="15" t="str">
        <f t="shared" si="26"/>
        <v>nevyplněno</v>
      </c>
    </row>
    <row r="1729" spans="7:8" x14ac:dyDescent="0.25">
      <c r="G1729" s="12">
        <f>IF(H1729="ano",VLOOKUP('databáze bodů'!D1729,kubbATPmodel!$H$9:$HE$61,((HLOOKUP(F1729,kubbATPmodel!$I$5:$HE$61,56,0))+1),0),0)</f>
        <v>0</v>
      </c>
      <c r="H1729" s="15" t="str">
        <f t="shared" si="26"/>
        <v>nevyplněno</v>
      </c>
    </row>
    <row r="1730" spans="7:8" x14ac:dyDescent="0.25">
      <c r="G1730" s="12">
        <f>IF(H1730="ano",VLOOKUP('databáze bodů'!D1730,kubbATPmodel!$H$9:$HE$61,((HLOOKUP(F1730,kubbATPmodel!$I$5:$HE$61,56,0))+1),0),0)</f>
        <v>0</v>
      </c>
      <c r="H1730" s="15" t="str">
        <f t="shared" si="26"/>
        <v>nevyplněno</v>
      </c>
    </row>
    <row r="1731" spans="7:8" x14ac:dyDescent="0.25">
      <c r="G1731" s="12">
        <f>IF(H1731="ano",VLOOKUP('databáze bodů'!D1731,kubbATPmodel!$H$9:$HE$61,((HLOOKUP(F1731,kubbATPmodel!$I$5:$HE$61,56,0))+1),0),0)</f>
        <v>0</v>
      </c>
      <c r="H1731" s="15" t="str">
        <f t="shared" ref="H1731:H1794" si="27">IF(E1731=0,"nevyplněno",IF(($K$5-E1731)&lt;$K$3,"ano","ne"))</f>
        <v>nevyplněno</v>
      </c>
    </row>
    <row r="1732" spans="7:8" x14ac:dyDescent="0.25">
      <c r="G1732" s="12">
        <f>IF(H1732="ano",VLOOKUP('databáze bodů'!D1732,kubbATPmodel!$H$9:$HE$61,((HLOOKUP(F1732,kubbATPmodel!$I$5:$HE$61,56,0))+1),0),0)</f>
        <v>0</v>
      </c>
      <c r="H1732" s="15" t="str">
        <f t="shared" si="27"/>
        <v>nevyplněno</v>
      </c>
    </row>
    <row r="1733" spans="7:8" x14ac:dyDescent="0.25">
      <c r="G1733" s="12">
        <f>IF(H1733="ano",VLOOKUP('databáze bodů'!D1733,kubbATPmodel!$H$9:$HE$61,((HLOOKUP(F1733,kubbATPmodel!$I$5:$HE$61,56,0))+1),0),0)</f>
        <v>0</v>
      </c>
      <c r="H1733" s="15" t="str">
        <f t="shared" si="27"/>
        <v>nevyplněno</v>
      </c>
    </row>
    <row r="1734" spans="7:8" x14ac:dyDescent="0.25">
      <c r="G1734" s="12">
        <f>IF(H1734="ano",VLOOKUP('databáze bodů'!D1734,kubbATPmodel!$H$9:$HE$61,((HLOOKUP(F1734,kubbATPmodel!$I$5:$HE$61,56,0))+1),0),0)</f>
        <v>0</v>
      </c>
      <c r="H1734" s="15" t="str">
        <f t="shared" si="27"/>
        <v>nevyplněno</v>
      </c>
    </row>
    <row r="1735" spans="7:8" x14ac:dyDescent="0.25">
      <c r="G1735" s="12">
        <f>IF(H1735="ano",VLOOKUP('databáze bodů'!D1735,kubbATPmodel!$H$9:$HE$61,((HLOOKUP(F1735,kubbATPmodel!$I$5:$HE$61,56,0))+1),0),0)</f>
        <v>0</v>
      </c>
      <c r="H1735" s="15" t="str">
        <f t="shared" si="27"/>
        <v>nevyplněno</v>
      </c>
    </row>
    <row r="1736" spans="7:8" x14ac:dyDescent="0.25">
      <c r="G1736" s="12">
        <f>IF(H1736="ano",VLOOKUP('databáze bodů'!D1736,kubbATPmodel!$H$9:$HE$61,((HLOOKUP(F1736,kubbATPmodel!$I$5:$HE$61,56,0))+1),0),0)</f>
        <v>0</v>
      </c>
      <c r="H1736" s="15" t="str">
        <f t="shared" si="27"/>
        <v>nevyplněno</v>
      </c>
    </row>
    <row r="1737" spans="7:8" x14ac:dyDescent="0.25">
      <c r="G1737" s="12">
        <f>IF(H1737="ano",VLOOKUP('databáze bodů'!D1737,kubbATPmodel!$H$9:$HE$61,((HLOOKUP(F1737,kubbATPmodel!$I$5:$HE$61,56,0))+1),0),0)</f>
        <v>0</v>
      </c>
      <c r="H1737" s="15" t="str">
        <f t="shared" si="27"/>
        <v>nevyplněno</v>
      </c>
    </row>
    <row r="1738" spans="7:8" x14ac:dyDescent="0.25">
      <c r="G1738" s="12">
        <f>IF(H1738="ano",VLOOKUP('databáze bodů'!D1738,kubbATPmodel!$H$9:$HE$61,((HLOOKUP(F1738,kubbATPmodel!$I$5:$HE$61,56,0))+1),0),0)</f>
        <v>0</v>
      </c>
      <c r="H1738" s="15" t="str">
        <f t="shared" si="27"/>
        <v>nevyplněno</v>
      </c>
    </row>
    <row r="1739" spans="7:8" x14ac:dyDescent="0.25">
      <c r="G1739" s="12">
        <f>IF(H1739="ano",VLOOKUP('databáze bodů'!D1739,kubbATPmodel!$H$9:$HE$61,((HLOOKUP(F1739,kubbATPmodel!$I$5:$HE$61,56,0))+1),0),0)</f>
        <v>0</v>
      </c>
      <c r="H1739" s="15" t="str">
        <f t="shared" si="27"/>
        <v>nevyplněno</v>
      </c>
    </row>
    <row r="1740" spans="7:8" x14ac:dyDescent="0.25">
      <c r="G1740" s="12">
        <f>IF(H1740="ano",VLOOKUP('databáze bodů'!D1740,kubbATPmodel!$H$9:$HE$61,((HLOOKUP(F1740,kubbATPmodel!$I$5:$HE$61,56,0))+1),0),0)</f>
        <v>0</v>
      </c>
      <c r="H1740" s="15" t="str">
        <f t="shared" si="27"/>
        <v>nevyplněno</v>
      </c>
    </row>
    <row r="1741" spans="7:8" x14ac:dyDescent="0.25">
      <c r="G1741" s="12">
        <f>IF(H1741="ano",VLOOKUP('databáze bodů'!D1741,kubbATPmodel!$H$9:$HE$61,((HLOOKUP(F1741,kubbATPmodel!$I$5:$HE$61,56,0))+1),0),0)</f>
        <v>0</v>
      </c>
      <c r="H1741" s="15" t="str">
        <f t="shared" si="27"/>
        <v>nevyplněno</v>
      </c>
    </row>
    <row r="1742" spans="7:8" x14ac:dyDescent="0.25">
      <c r="G1742" s="12">
        <f>IF(H1742="ano",VLOOKUP('databáze bodů'!D1742,kubbATPmodel!$H$9:$HE$61,((HLOOKUP(F1742,kubbATPmodel!$I$5:$HE$61,56,0))+1),0),0)</f>
        <v>0</v>
      </c>
      <c r="H1742" s="15" t="str">
        <f t="shared" si="27"/>
        <v>nevyplněno</v>
      </c>
    </row>
    <row r="1743" spans="7:8" x14ac:dyDescent="0.25">
      <c r="G1743" s="12">
        <f>IF(H1743="ano",VLOOKUP('databáze bodů'!D1743,kubbATPmodel!$H$9:$HE$61,((HLOOKUP(F1743,kubbATPmodel!$I$5:$HE$61,56,0))+1),0),0)</f>
        <v>0</v>
      </c>
      <c r="H1743" s="15" t="str">
        <f t="shared" si="27"/>
        <v>nevyplněno</v>
      </c>
    </row>
    <row r="1744" spans="7:8" x14ac:dyDescent="0.25">
      <c r="G1744" s="12">
        <f>IF(H1744="ano",VLOOKUP('databáze bodů'!D1744,kubbATPmodel!$H$9:$HE$61,((HLOOKUP(F1744,kubbATPmodel!$I$5:$HE$61,56,0))+1),0),0)</f>
        <v>0</v>
      </c>
      <c r="H1744" s="15" t="str">
        <f t="shared" si="27"/>
        <v>nevyplněno</v>
      </c>
    </row>
    <row r="1745" spans="7:8" x14ac:dyDescent="0.25">
      <c r="G1745" s="12">
        <f>IF(H1745="ano",VLOOKUP('databáze bodů'!D1745,kubbATPmodel!$H$9:$HE$61,((HLOOKUP(F1745,kubbATPmodel!$I$5:$HE$61,56,0))+1),0),0)</f>
        <v>0</v>
      </c>
      <c r="H1745" s="15" t="str">
        <f t="shared" si="27"/>
        <v>nevyplněno</v>
      </c>
    </row>
    <row r="1746" spans="7:8" x14ac:dyDescent="0.25">
      <c r="G1746" s="12">
        <f>IF(H1746="ano",VLOOKUP('databáze bodů'!D1746,kubbATPmodel!$H$9:$HE$61,((HLOOKUP(F1746,kubbATPmodel!$I$5:$HE$61,56,0))+1),0),0)</f>
        <v>0</v>
      </c>
      <c r="H1746" s="15" t="str">
        <f t="shared" si="27"/>
        <v>nevyplněno</v>
      </c>
    </row>
    <row r="1747" spans="7:8" x14ac:dyDescent="0.25">
      <c r="G1747" s="12">
        <f>IF(H1747="ano",VLOOKUP('databáze bodů'!D1747,kubbATPmodel!$H$9:$HE$61,((HLOOKUP(F1747,kubbATPmodel!$I$5:$HE$61,56,0))+1),0),0)</f>
        <v>0</v>
      </c>
      <c r="H1747" s="15" t="str">
        <f t="shared" si="27"/>
        <v>nevyplněno</v>
      </c>
    </row>
    <row r="1748" spans="7:8" x14ac:dyDescent="0.25">
      <c r="G1748" s="12">
        <f>IF(H1748="ano",VLOOKUP('databáze bodů'!D1748,kubbATPmodel!$H$9:$HE$61,((HLOOKUP(F1748,kubbATPmodel!$I$5:$HE$61,56,0))+1),0),0)</f>
        <v>0</v>
      </c>
      <c r="H1748" s="15" t="str">
        <f t="shared" si="27"/>
        <v>nevyplněno</v>
      </c>
    </row>
    <row r="1749" spans="7:8" x14ac:dyDescent="0.25">
      <c r="G1749" s="12">
        <f>IF(H1749="ano",VLOOKUP('databáze bodů'!D1749,kubbATPmodel!$H$9:$HE$61,((HLOOKUP(F1749,kubbATPmodel!$I$5:$HE$61,56,0))+1),0),0)</f>
        <v>0</v>
      </c>
      <c r="H1749" s="15" t="str">
        <f t="shared" si="27"/>
        <v>nevyplněno</v>
      </c>
    </row>
    <row r="1750" spans="7:8" x14ac:dyDescent="0.25">
      <c r="G1750" s="12">
        <f>IF(H1750="ano",VLOOKUP('databáze bodů'!D1750,kubbATPmodel!$H$9:$HE$61,((HLOOKUP(F1750,kubbATPmodel!$I$5:$HE$61,56,0))+1),0),0)</f>
        <v>0</v>
      </c>
      <c r="H1750" s="15" t="str">
        <f t="shared" si="27"/>
        <v>nevyplněno</v>
      </c>
    </row>
    <row r="1751" spans="7:8" x14ac:dyDescent="0.25">
      <c r="G1751" s="12">
        <f>IF(H1751="ano",VLOOKUP('databáze bodů'!D1751,kubbATPmodel!$H$9:$HE$61,((HLOOKUP(F1751,kubbATPmodel!$I$5:$HE$61,56,0))+1),0),0)</f>
        <v>0</v>
      </c>
      <c r="H1751" s="15" t="str">
        <f t="shared" si="27"/>
        <v>nevyplněno</v>
      </c>
    </row>
    <row r="1752" spans="7:8" x14ac:dyDescent="0.25">
      <c r="G1752" s="12">
        <f>IF(H1752="ano",VLOOKUP('databáze bodů'!D1752,kubbATPmodel!$H$9:$HE$61,((HLOOKUP(F1752,kubbATPmodel!$I$5:$HE$61,56,0))+1),0),0)</f>
        <v>0</v>
      </c>
      <c r="H1752" s="15" t="str">
        <f t="shared" si="27"/>
        <v>nevyplněno</v>
      </c>
    </row>
    <row r="1753" spans="7:8" x14ac:dyDescent="0.25">
      <c r="G1753" s="12">
        <f>IF(H1753="ano",VLOOKUP('databáze bodů'!D1753,kubbATPmodel!$H$9:$HE$61,((HLOOKUP(F1753,kubbATPmodel!$I$5:$HE$61,56,0))+1),0),0)</f>
        <v>0</v>
      </c>
      <c r="H1753" s="15" t="str">
        <f t="shared" si="27"/>
        <v>nevyplněno</v>
      </c>
    </row>
    <row r="1754" spans="7:8" x14ac:dyDescent="0.25">
      <c r="G1754" s="12">
        <f>IF(H1754="ano",VLOOKUP('databáze bodů'!D1754,kubbATPmodel!$H$9:$HE$61,((HLOOKUP(F1754,kubbATPmodel!$I$5:$HE$61,56,0))+1),0),0)</f>
        <v>0</v>
      </c>
      <c r="H1754" s="15" t="str">
        <f t="shared" si="27"/>
        <v>nevyplněno</v>
      </c>
    </row>
    <row r="1755" spans="7:8" x14ac:dyDescent="0.25">
      <c r="G1755" s="12">
        <f>IF(H1755="ano",VLOOKUP('databáze bodů'!D1755,kubbATPmodel!$H$9:$HE$61,((HLOOKUP(F1755,kubbATPmodel!$I$5:$HE$61,56,0))+1),0),0)</f>
        <v>0</v>
      </c>
      <c r="H1755" s="15" t="str">
        <f t="shared" si="27"/>
        <v>nevyplněno</v>
      </c>
    </row>
    <row r="1756" spans="7:8" x14ac:dyDescent="0.25">
      <c r="G1756" s="12">
        <f>IF(H1756="ano",VLOOKUP('databáze bodů'!D1756,kubbATPmodel!$H$9:$HE$61,((HLOOKUP(F1756,kubbATPmodel!$I$5:$HE$61,56,0))+1),0),0)</f>
        <v>0</v>
      </c>
      <c r="H1756" s="15" t="str">
        <f t="shared" si="27"/>
        <v>nevyplněno</v>
      </c>
    </row>
    <row r="1757" spans="7:8" x14ac:dyDescent="0.25">
      <c r="G1757" s="12">
        <f>IF(H1757="ano",VLOOKUP('databáze bodů'!D1757,kubbATPmodel!$H$9:$HE$61,((HLOOKUP(F1757,kubbATPmodel!$I$5:$HE$61,56,0))+1),0),0)</f>
        <v>0</v>
      </c>
      <c r="H1757" s="15" t="str">
        <f t="shared" si="27"/>
        <v>nevyplněno</v>
      </c>
    </row>
    <row r="1758" spans="7:8" x14ac:dyDescent="0.25">
      <c r="G1758" s="12">
        <f>IF(H1758="ano",VLOOKUP('databáze bodů'!D1758,kubbATPmodel!$H$9:$HE$61,((HLOOKUP(F1758,kubbATPmodel!$I$5:$HE$61,56,0))+1),0),0)</f>
        <v>0</v>
      </c>
      <c r="H1758" s="15" t="str">
        <f t="shared" si="27"/>
        <v>nevyplněno</v>
      </c>
    </row>
    <row r="1759" spans="7:8" x14ac:dyDescent="0.25">
      <c r="G1759" s="12">
        <f>IF(H1759="ano",VLOOKUP('databáze bodů'!D1759,kubbATPmodel!$H$9:$HE$61,((HLOOKUP(F1759,kubbATPmodel!$I$5:$HE$61,56,0))+1),0),0)</f>
        <v>0</v>
      </c>
      <c r="H1759" s="15" t="str">
        <f t="shared" si="27"/>
        <v>nevyplněno</v>
      </c>
    </row>
    <row r="1760" spans="7:8" x14ac:dyDescent="0.25">
      <c r="G1760" s="12">
        <f>IF(H1760="ano",VLOOKUP('databáze bodů'!D1760,kubbATPmodel!$H$9:$HE$61,((HLOOKUP(F1760,kubbATPmodel!$I$5:$HE$61,56,0))+1),0),0)</f>
        <v>0</v>
      </c>
      <c r="H1760" s="15" t="str">
        <f t="shared" si="27"/>
        <v>nevyplněno</v>
      </c>
    </row>
    <row r="1761" spans="7:8" x14ac:dyDescent="0.25">
      <c r="G1761" s="12">
        <f>IF(H1761="ano",VLOOKUP('databáze bodů'!D1761,kubbATPmodel!$H$9:$HE$61,((HLOOKUP(F1761,kubbATPmodel!$I$5:$HE$61,56,0))+1),0),0)</f>
        <v>0</v>
      </c>
      <c r="H1761" s="15" t="str">
        <f t="shared" si="27"/>
        <v>nevyplněno</v>
      </c>
    </row>
    <row r="1762" spans="7:8" x14ac:dyDescent="0.25">
      <c r="G1762" s="12">
        <f>IF(H1762="ano",VLOOKUP('databáze bodů'!D1762,kubbATPmodel!$H$9:$HE$61,((HLOOKUP(F1762,kubbATPmodel!$I$5:$HE$61,56,0))+1),0),0)</f>
        <v>0</v>
      </c>
      <c r="H1762" s="15" t="str">
        <f t="shared" si="27"/>
        <v>nevyplněno</v>
      </c>
    </row>
    <row r="1763" spans="7:8" x14ac:dyDescent="0.25">
      <c r="G1763" s="12">
        <f>IF(H1763="ano",VLOOKUP('databáze bodů'!D1763,kubbATPmodel!$H$9:$HE$61,((HLOOKUP(F1763,kubbATPmodel!$I$5:$HE$61,56,0))+1),0),0)</f>
        <v>0</v>
      </c>
      <c r="H1763" s="15" t="str">
        <f t="shared" si="27"/>
        <v>nevyplněno</v>
      </c>
    </row>
    <row r="1764" spans="7:8" x14ac:dyDescent="0.25">
      <c r="G1764" s="12">
        <f>IF(H1764="ano",VLOOKUP('databáze bodů'!D1764,kubbATPmodel!$H$9:$HE$61,((HLOOKUP(F1764,kubbATPmodel!$I$5:$HE$61,56,0))+1),0),0)</f>
        <v>0</v>
      </c>
      <c r="H1764" s="15" t="str">
        <f t="shared" si="27"/>
        <v>nevyplněno</v>
      </c>
    </row>
    <row r="1765" spans="7:8" x14ac:dyDescent="0.25">
      <c r="G1765" s="12">
        <f>IF(H1765="ano",VLOOKUP('databáze bodů'!D1765,kubbATPmodel!$H$9:$HE$61,((HLOOKUP(F1765,kubbATPmodel!$I$5:$HE$61,56,0))+1),0),0)</f>
        <v>0</v>
      </c>
      <c r="H1765" s="15" t="str">
        <f t="shared" si="27"/>
        <v>nevyplněno</v>
      </c>
    </row>
    <row r="1766" spans="7:8" x14ac:dyDescent="0.25">
      <c r="G1766" s="12">
        <f>IF(H1766="ano",VLOOKUP('databáze bodů'!D1766,kubbATPmodel!$H$9:$HE$61,((HLOOKUP(F1766,kubbATPmodel!$I$5:$HE$61,56,0))+1),0),0)</f>
        <v>0</v>
      </c>
      <c r="H1766" s="15" t="str">
        <f t="shared" si="27"/>
        <v>nevyplněno</v>
      </c>
    </row>
    <row r="1767" spans="7:8" x14ac:dyDescent="0.25">
      <c r="G1767" s="12">
        <f>IF(H1767="ano",VLOOKUP('databáze bodů'!D1767,kubbATPmodel!$H$9:$HE$61,((HLOOKUP(F1767,kubbATPmodel!$I$5:$HE$61,56,0))+1),0),0)</f>
        <v>0</v>
      </c>
      <c r="H1767" s="15" t="str">
        <f t="shared" si="27"/>
        <v>nevyplněno</v>
      </c>
    </row>
    <row r="1768" spans="7:8" x14ac:dyDescent="0.25">
      <c r="G1768" s="12">
        <f>IF(H1768="ano",VLOOKUP('databáze bodů'!D1768,kubbATPmodel!$H$9:$HE$61,((HLOOKUP(F1768,kubbATPmodel!$I$5:$HE$61,56,0))+1),0),0)</f>
        <v>0</v>
      </c>
      <c r="H1768" s="15" t="str">
        <f t="shared" si="27"/>
        <v>nevyplněno</v>
      </c>
    </row>
    <row r="1769" spans="7:8" x14ac:dyDescent="0.25">
      <c r="G1769" s="12">
        <f>IF(H1769="ano",VLOOKUP('databáze bodů'!D1769,kubbATPmodel!$H$9:$HE$61,((HLOOKUP(F1769,kubbATPmodel!$I$5:$HE$61,56,0))+1),0),0)</f>
        <v>0</v>
      </c>
      <c r="H1769" s="15" t="str">
        <f t="shared" si="27"/>
        <v>nevyplněno</v>
      </c>
    </row>
    <row r="1770" spans="7:8" x14ac:dyDescent="0.25">
      <c r="G1770" s="12">
        <f>IF(H1770="ano",VLOOKUP('databáze bodů'!D1770,kubbATPmodel!$H$9:$HE$61,((HLOOKUP(F1770,kubbATPmodel!$I$5:$HE$61,56,0))+1),0),0)</f>
        <v>0</v>
      </c>
      <c r="H1770" s="15" t="str">
        <f t="shared" si="27"/>
        <v>nevyplněno</v>
      </c>
    </row>
    <row r="1771" spans="7:8" x14ac:dyDescent="0.25">
      <c r="G1771" s="12">
        <f>IF(H1771="ano",VLOOKUP('databáze bodů'!D1771,kubbATPmodel!$H$9:$HE$61,((HLOOKUP(F1771,kubbATPmodel!$I$5:$HE$61,56,0))+1),0),0)</f>
        <v>0</v>
      </c>
      <c r="H1771" s="15" t="str">
        <f t="shared" si="27"/>
        <v>nevyplněno</v>
      </c>
    </row>
    <row r="1772" spans="7:8" x14ac:dyDescent="0.25">
      <c r="G1772" s="12">
        <f>IF(H1772="ano",VLOOKUP('databáze bodů'!D1772,kubbATPmodel!$H$9:$HE$61,((HLOOKUP(F1772,kubbATPmodel!$I$5:$HE$61,56,0))+1),0),0)</f>
        <v>0</v>
      </c>
      <c r="H1772" s="15" t="str">
        <f t="shared" si="27"/>
        <v>nevyplněno</v>
      </c>
    </row>
    <row r="1773" spans="7:8" x14ac:dyDescent="0.25">
      <c r="G1773" s="12">
        <f>IF(H1773="ano",VLOOKUP('databáze bodů'!D1773,kubbATPmodel!$H$9:$HE$61,((HLOOKUP(F1773,kubbATPmodel!$I$5:$HE$61,56,0))+1),0),0)</f>
        <v>0</v>
      </c>
      <c r="H1773" s="15" t="str">
        <f t="shared" si="27"/>
        <v>nevyplněno</v>
      </c>
    </row>
    <row r="1774" spans="7:8" x14ac:dyDescent="0.25">
      <c r="G1774" s="12">
        <f>IF(H1774="ano",VLOOKUP('databáze bodů'!D1774,kubbATPmodel!$H$9:$HE$61,((HLOOKUP(F1774,kubbATPmodel!$I$5:$HE$61,56,0))+1),0),0)</f>
        <v>0</v>
      </c>
      <c r="H1774" s="15" t="str">
        <f t="shared" si="27"/>
        <v>nevyplněno</v>
      </c>
    </row>
    <row r="1775" spans="7:8" x14ac:dyDescent="0.25">
      <c r="G1775" s="12">
        <f>IF(H1775="ano",VLOOKUP('databáze bodů'!D1775,kubbATPmodel!$H$9:$HE$61,((HLOOKUP(F1775,kubbATPmodel!$I$5:$HE$61,56,0))+1),0),0)</f>
        <v>0</v>
      </c>
      <c r="H1775" s="15" t="str">
        <f t="shared" si="27"/>
        <v>nevyplněno</v>
      </c>
    </row>
    <row r="1776" spans="7:8" x14ac:dyDescent="0.25">
      <c r="G1776" s="12">
        <f>IF(H1776="ano",VLOOKUP('databáze bodů'!D1776,kubbATPmodel!$H$9:$HE$61,((HLOOKUP(F1776,kubbATPmodel!$I$5:$HE$61,56,0))+1),0),0)</f>
        <v>0</v>
      </c>
      <c r="H1776" s="15" t="str">
        <f t="shared" si="27"/>
        <v>nevyplněno</v>
      </c>
    </row>
    <row r="1777" spans="7:8" x14ac:dyDescent="0.25">
      <c r="G1777" s="12">
        <f>IF(H1777="ano",VLOOKUP('databáze bodů'!D1777,kubbATPmodel!$H$9:$HE$61,((HLOOKUP(F1777,kubbATPmodel!$I$5:$HE$61,56,0))+1),0),0)</f>
        <v>0</v>
      </c>
      <c r="H1777" s="15" t="str">
        <f t="shared" si="27"/>
        <v>nevyplněno</v>
      </c>
    </row>
    <row r="1778" spans="7:8" x14ac:dyDescent="0.25">
      <c r="G1778" s="12">
        <f>IF(H1778="ano",VLOOKUP('databáze bodů'!D1778,kubbATPmodel!$H$9:$HE$61,((HLOOKUP(F1778,kubbATPmodel!$I$5:$HE$61,56,0))+1),0),0)</f>
        <v>0</v>
      </c>
      <c r="H1778" s="15" t="str">
        <f t="shared" si="27"/>
        <v>nevyplněno</v>
      </c>
    </row>
    <row r="1779" spans="7:8" x14ac:dyDescent="0.25">
      <c r="G1779" s="12">
        <f>IF(H1779="ano",VLOOKUP('databáze bodů'!D1779,kubbATPmodel!$H$9:$HE$61,((HLOOKUP(F1779,kubbATPmodel!$I$5:$HE$61,56,0))+1),0),0)</f>
        <v>0</v>
      </c>
      <c r="H1779" s="15" t="str">
        <f t="shared" si="27"/>
        <v>nevyplněno</v>
      </c>
    </row>
    <row r="1780" spans="7:8" x14ac:dyDescent="0.25">
      <c r="G1780" s="12">
        <f>IF(H1780="ano",VLOOKUP('databáze bodů'!D1780,kubbATPmodel!$H$9:$HE$61,((HLOOKUP(F1780,kubbATPmodel!$I$5:$HE$61,56,0))+1),0),0)</f>
        <v>0</v>
      </c>
      <c r="H1780" s="15" t="str">
        <f t="shared" si="27"/>
        <v>nevyplněno</v>
      </c>
    </row>
    <row r="1781" spans="7:8" x14ac:dyDescent="0.25">
      <c r="G1781" s="12">
        <f>IF(H1781="ano",VLOOKUP('databáze bodů'!D1781,kubbATPmodel!$H$9:$HE$61,((HLOOKUP(F1781,kubbATPmodel!$I$5:$HE$61,56,0))+1),0),0)</f>
        <v>0</v>
      </c>
      <c r="H1781" s="15" t="str">
        <f t="shared" si="27"/>
        <v>nevyplněno</v>
      </c>
    </row>
    <row r="1782" spans="7:8" x14ac:dyDescent="0.25">
      <c r="G1782" s="12">
        <f>IF(H1782="ano",VLOOKUP('databáze bodů'!D1782,kubbATPmodel!$H$9:$HE$61,((HLOOKUP(F1782,kubbATPmodel!$I$5:$HE$61,56,0))+1),0),0)</f>
        <v>0</v>
      </c>
      <c r="H1782" s="15" t="str">
        <f t="shared" si="27"/>
        <v>nevyplněno</v>
      </c>
    </row>
    <row r="1783" spans="7:8" x14ac:dyDescent="0.25">
      <c r="G1783" s="12">
        <f>IF(H1783="ano",VLOOKUP('databáze bodů'!D1783,kubbATPmodel!$H$9:$HE$61,((HLOOKUP(F1783,kubbATPmodel!$I$5:$HE$61,56,0))+1),0),0)</f>
        <v>0</v>
      </c>
      <c r="H1783" s="15" t="str">
        <f t="shared" si="27"/>
        <v>nevyplněno</v>
      </c>
    </row>
    <row r="1784" spans="7:8" x14ac:dyDescent="0.25">
      <c r="G1784" s="12">
        <f>IF(H1784="ano",VLOOKUP('databáze bodů'!D1784,kubbATPmodel!$H$9:$HE$61,((HLOOKUP(F1784,kubbATPmodel!$I$5:$HE$61,56,0))+1),0),0)</f>
        <v>0</v>
      </c>
      <c r="H1784" s="15" t="str">
        <f t="shared" si="27"/>
        <v>nevyplněno</v>
      </c>
    </row>
    <row r="1785" spans="7:8" x14ac:dyDescent="0.25">
      <c r="G1785" s="12">
        <f>IF(H1785="ano",VLOOKUP('databáze bodů'!D1785,kubbATPmodel!$H$9:$HE$61,((HLOOKUP(F1785,kubbATPmodel!$I$5:$HE$61,56,0))+1),0),0)</f>
        <v>0</v>
      </c>
      <c r="H1785" s="15" t="str">
        <f t="shared" si="27"/>
        <v>nevyplněno</v>
      </c>
    </row>
    <row r="1786" spans="7:8" x14ac:dyDescent="0.25">
      <c r="G1786" s="12">
        <f>IF(H1786="ano",VLOOKUP('databáze bodů'!D1786,kubbATPmodel!$H$9:$HE$61,((HLOOKUP(F1786,kubbATPmodel!$I$5:$HE$61,56,0))+1),0),0)</f>
        <v>0</v>
      </c>
      <c r="H1786" s="15" t="str">
        <f t="shared" si="27"/>
        <v>nevyplněno</v>
      </c>
    </row>
    <row r="1787" spans="7:8" x14ac:dyDescent="0.25">
      <c r="G1787" s="12">
        <f>IF(H1787="ano",VLOOKUP('databáze bodů'!D1787,kubbATPmodel!$H$9:$HE$61,((HLOOKUP(F1787,kubbATPmodel!$I$5:$HE$61,56,0))+1),0),0)</f>
        <v>0</v>
      </c>
      <c r="H1787" s="15" t="str">
        <f t="shared" si="27"/>
        <v>nevyplněno</v>
      </c>
    </row>
    <row r="1788" spans="7:8" x14ac:dyDescent="0.25">
      <c r="G1788" s="12">
        <f>IF(H1788="ano",VLOOKUP('databáze bodů'!D1788,kubbATPmodel!$H$9:$HE$61,((HLOOKUP(F1788,kubbATPmodel!$I$5:$HE$61,56,0))+1),0),0)</f>
        <v>0</v>
      </c>
      <c r="H1788" s="15" t="str">
        <f t="shared" si="27"/>
        <v>nevyplněno</v>
      </c>
    </row>
    <row r="1789" spans="7:8" x14ac:dyDescent="0.25">
      <c r="G1789" s="12">
        <f>IF(H1789="ano",VLOOKUP('databáze bodů'!D1789,kubbATPmodel!$H$9:$HE$61,((HLOOKUP(F1789,kubbATPmodel!$I$5:$HE$61,56,0))+1),0),0)</f>
        <v>0</v>
      </c>
      <c r="H1789" s="15" t="str">
        <f t="shared" si="27"/>
        <v>nevyplněno</v>
      </c>
    </row>
    <row r="1790" spans="7:8" x14ac:dyDescent="0.25">
      <c r="G1790" s="12">
        <f>IF(H1790="ano",VLOOKUP('databáze bodů'!D1790,kubbATPmodel!$H$9:$HE$61,((HLOOKUP(F1790,kubbATPmodel!$I$5:$HE$61,56,0))+1),0),0)</f>
        <v>0</v>
      </c>
      <c r="H1790" s="15" t="str">
        <f t="shared" si="27"/>
        <v>nevyplněno</v>
      </c>
    </row>
    <row r="1791" spans="7:8" x14ac:dyDescent="0.25">
      <c r="G1791" s="12">
        <f>IF(H1791="ano",VLOOKUP('databáze bodů'!D1791,kubbATPmodel!$H$9:$HE$61,((HLOOKUP(F1791,kubbATPmodel!$I$5:$HE$61,56,0))+1),0),0)</f>
        <v>0</v>
      </c>
      <c r="H1791" s="15" t="str">
        <f t="shared" si="27"/>
        <v>nevyplněno</v>
      </c>
    </row>
    <row r="1792" spans="7:8" x14ac:dyDescent="0.25">
      <c r="G1792" s="12">
        <f>IF(H1792="ano",VLOOKUP('databáze bodů'!D1792,kubbATPmodel!$H$9:$HE$61,((HLOOKUP(F1792,kubbATPmodel!$I$5:$HE$61,56,0))+1),0),0)</f>
        <v>0</v>
      </c>
      <c r="H1792" s="15" t="str">
        <f t="shared" si="27"/>
        <v>nevyplněno</v>
      </c>
    </row>
    <row r="1793" spans="7:8" x14ac:dyDescent="0.25">
      <c r="G1793" s="12">
        <f>IF(H1793="ano",VLOOKUP('databáze bodů'!D1793,kubbATPmodel!$H$9:$HE$61,((HLOOKUP(F1793,kubbATPmodel!$I$5:$HE$61,56,0))+1),0),0)</f>
        <v>0</v>
      </c>
      <c r="H1793" s="15" t="str">
        <f t="shared" si="27"/>
        <v>nevyplněno</v>
      </c>
    </row>
    <row r="1794" spans="7:8" x14ac:dyDescent="0.25">
      <c r="G1794" s="12">
        <f>IF(H1794="ano",VLOOKUP('databáze bodů'!D1794,kubbATPmodel!$H$9:$HE$61,((HLOOKUP(F1794,kubbATPmodel!$I$5:$HE$61,56,0))+1),0),0)</f>
        <v>0</v>
      </c>
      <c r="H1794" s="15" t="str">
        <f t="shared" si="27"/>
        <v>nevyplněno</v>
      </c>
    </row>
    <row r="1795" spans="7:8" x14ac:dyDescent="0.25">
      <c r="G1795" s="12">
        <f>IF(H1795="ano",VLOOKUP('databáze bodů'!D1795,kubbATPmodel!$H$9:$HE$61,((HLOOKUP(F1795,kubbATPmodel!$I$5:$HE$61,56,0))+1),0),0)</f>
        <v>0</v>
      </c>
      <c r="H1795" s="15" t="str">
        <f t="shared" ref="H1795:H1858" si="28">IF(E1795=0,"nevyplněno",IF(($K$5-E1795)&lt;$K$3,"ano","ne"))</f>
        <v>nevyplněno</v>
      </c>
    </row>
    <row r="1796" spans="7:8" x14ac:dyDescent="0.25">
      <c r="G1796" s="12">
        <f>IF(H1796="ano",VLOOKUP('databáze bodů'!D1796,kubbATPmodel!$H$9:$HE$61,((HLOOKUP(F1796,kubbATPmodel!$I$5:$HE$61,56,0))+1),0),0)</f>
        <v>0</v>
      </c>
      <c r="H1796" s="15" t="str">
        <f t="shared" si="28"/>
        <v>nevyplněno</v>
      </c>
    </row>
    <row r="1797" spans="7:8" x14ac:dyDescent="0.25">
      <c r="G1797" s="12">
        <f>IF(H1797="ano",VLOOKUP('databáze bodů'!D1797,kubbATPmodel!$H$9:$HE$61,((HLOOKUP(F1797,kubbATPmodel!$I$5:$HE$61,56,0))+1),0),0)</f>
        <v>0</v>
      </c>
      <c r="H1797" s="15" t="str">
        <f t="shared" si="28"/>
        <v>nevyplněno</v>
      </c>
    </row>
    <row r="1798" spans="7:8" x14ac:dyDescent="0.25">
      <c r="G1798" s="12">
        <f>IF(H1798="ano",VLOOKUP('databáze bodů'!D1798,kubbATPmodel!$H$9:$HE$61,((HLOOKUP(F1798,kubbATPmodel!$I$5:$HE$61,56,0))+1),0),0)</f>
        <v>0</v>
      </c>
      <c r="H1798" s="15" t="str">
        <f t="shared" si="28"/>
        <v>nevyplněno</v>
      </c>
    </row>
    <row r="1799" spans="7:8" x14ac:dyDescent="0.25">
      <c r="G1799" s="12">
        <f>IF(H1799="ano",VLOOKUP('databáze bodů'!D1799,kubbATPmodel!$H$9:$HE$61,((HLOOKUP(F1799,kubbATPmodel!$I$5:$HE$61,56,0))+1),0),0)</f>
        <v>0</v>
      </c>
      <c r="H1799" s="15" t="str">
        <f t="shared" si="28"/>
        <v>nevyplněno</v>
      </c>
    </row>
    <row r="1800" spans="7:8" x14ac:dyDescent="0.25">
      <c r="G1800" s="12">
        <f>IF(H1800="ano",VLOOKUP('databáze bodů'!D1800,kubbATPmodel!$H$9:$HE$61,((HLOOKUP(F1800,kubbATPmodel!$I$5:$HE$61,56,0))+1),0),0)</f>
        <v>0</v>
      </c>
      <c r="H1800" s="15" t="str">
        <f t="shared" si="28"/>
        <v>nevyplněno</v>
      </c>
    </row>
    <row r="1801" spans="7:8" x14ac:dyDescent="0.25">
      <c r="G1801" s="12">
        <f>IF(H1801="ano",VLOOKUP('databáze bodů'!D1801,kubbATPmodel!$H$9:$HE$61,((HLOOKUP(F1801,kubbATPmodel!$I$5:$HE$61,56,0))+1),0),0)</f>
        <v>0</v>
      </c>
      <c r="H1801" s="15" t="str">
        <f t="shared" si="28"/>
        <v>nevyplněno</v>
      </c>
    </row>
    <row r="1802" spans="7:8" x14ac:dyDescent="0.25">
      <c r="G1802" s="12">
        <f>IF(H1802="ano",VLOOKUP('databáze bodů'!D1802,kubbATPmodel!$H$9:$HE$61,((HLOOKUP(F1802,kubbATPmodel!$I$5:$HE$61,56,0))+1),0),0)</f>
        <v>0</v>
      </c>
      <c r="H1802" s="15" t="str">
        <f t="shared" si="28"/>
        <v>nevyplněno</v>
      </c>
    </row>
    <row r="1803" spans="7:8" x14ac:dyDescent="0.25">
      <c r="G1803" s="12">
        <f>IF(H1803="ano",VLOOKUP('databáze bodů'!D1803,kubbATPmodel!$H$9:$HE$61,((HLOOKUP(F1803,kubbATPmodel!$I$5:$HE$61,56,0))+1),0),0)</f>
        <v>0</v>
      </c>
      <c r="H1803" s="15" t="str">
        <f t="shared" si="28"/>
        <v>nevyplněno</v>
      </c>
    </row>
    <row r="1804" spans="7:8" x14ac:dyDescent="0.25">
      <c r="G1804" s="12">
        <f>IF(H1804="ano",VLOOKUP('databáze bodů'!D1804,kubbATPmodel!$H$9:$HE$61,((HLOOKUP(F1804,kubbATPmodel!$I$5:$HE$61,56,0))+1),0),0)</f>
        <v>0</v>
      </c>
      <c r="H1804" s="15" t="str">
        <f t="shared" si="28"/>
        <v>nevyplněno</v>
      </c>
    </row>
    <row r="1805" spans="7:8" x14ac:dyDescent="0.25">
      <c r="G1805" s="12">
        <f>IF(H1805="ano",VLOOKUP('databáze bodů'!D1805,kubbATPmodel!$H$9:$HE$61,((HLOOKUP(F1805,kubbATPmodel!$I$5:$HE$61,56,0))+1),0),0)</f>
        <v>0</v>
      </c>
      <c r="H1805" s="15" t="str">
        <f t="shared" si="28"/>
        <v>nevyplněno</v>
      </c>
    </row>
    <row r="1806" spans="7:8" x14ac:dyDescent="0.25">
      <c r="G1806" s="12">
        <f>IF(H1806="ano",VLOOKUP('databáze bodů'!D1806,kubbATPmodel!$H$9:$HE$61,((HLOOKUP(F1806,kubbATPmodel!$I$5:$HE$61,56,0))+1),0),0)</f>
        <v>0</v>
      </c>
      <c r="H1806" s="15" t="str">
        <f t="shared" si="28"/>
        <v>nevyplněno</v>
      </c>
    </row>
    <row r="1807" spans="7:8" x14ac:dyDescent="0.25">
      <c r="G1807" s="12">
        <f>IF(H1807="ano",VLOOKUP('databáze bodů'!D1807,kubbATPmodel!$H$9:$HE$61,((HLOOKUP(F1807,kubbATPmodel!$I$5:$HE$61,56,0))+1),0),0)</f>
        <v>0</v>
      </c>
      <c r="H1807" s="15" t="str">
        <f t="shared" si="28"/>
        <v>nevyplněno</v>
      </c>
    </row>
    <row r="1808" spans="7:8" x14ac:dyDescent="0.25">
      <c r="G1808" s="12">
        <f>IF(H1808="ano",VLOOKUP('databáze bodů'!D1808,kubbATPmodel!$H$9:$HE$61,((HLOOKUP(F1808,kubbATPmodel!$I$5:$HE$61,56,0))+1),0),0)</f>
        <v>0</v>
      </c>
      <c r="H1808" s="15" t="str">
        <f t="shared" si="28"/>
        <v>nevyplněno</v>
      </c>
    </row>
    <row r="1809" spans="7:8" x14ac:dyDescent="0.25">
      <c r="G1809" s="12">
        <f>IF(H1809="ano",VLOOKUP('databáze bodů'!D1809,kubbATPmodel!$H$9:$HE$61,((HLOOKUP(F1809,kubbATPmodel!$I$5:$HE$61,56,0))+1),0),0)</f>
        <v>0</v>
      </c>
      <c r="H1809" s="15" t="str">
        <f t="shared" si="28"/>
        <v>nevyplněno</v>
      </c>
    </row>
    <row r="1810" spans="7:8" x14ac:dyDescent="0.25">
      <c r="G1810" s="12">
        <f>IF(H1810="ano",VLOOKUP('databáze bodů'!D1810,kubbATPmodel!$H$9:$HE$61,((HLOOKUP(F1810,kubbATPmodel!$I$5:$HE$61,56,0))+1),0),0)</f>
        <v>0</v>
      </c>
      <c r="H1810" s="15" t="str">
        <f t="shared" si="28"/>
        <v>nevyplněno</v>
      </c>
    </row>
    <row r="1811" spans="7:8" x14ac:dyDescent="0.25">
      <c r="G1811" s="12">
        <f>IF(H1811="ano",VLOOKUP('databáze bodů'!D1811,kubbATPmodel!$H$9:$HE$61,((HLOOKUP(F1811,kubbATPmodel!$I$5:$HE$61,56,0))+1),0),0)</f>
        <v>0</v>
      </c>
      <c r="H1811" s="15" t="str">
        <f t="shared" si="28"/>
        <v>nevyplněno</v>
      </c>
    </row>
    <row r="1812" spans="7:8" x14ac:dyDescent="0.25">
      <c r="G1812" s="12">
        <f>IF(H1812="ano",VLOOKUP('databáze bodů'!D1812,kubbATPmodel!$H$9:$HE$61,((HLOOKUP(F1812,kubbATPmodel!$I$5:$HE$61,56,0))+1),0),0)</f>
        <v>0</v>
      </c>
      <c r="H1812" s="15" t="str">
        <f t="shared" si="28"/>
        <v>nevyplněno</v>
      </c>
    </row>
    <row r="1813" spans="7:8" x14ac:dyDescent="0.25">
      <c r="G1813" s="12">
        <f>IF(H1813="ano",VLOOKUP('databáze bodů'!D1813,kubbATPmodel!$H$9:$HE$61,((HLOOKUP(F1813,kubbATPmodel!$I$5:$HE$61,56,0))+1),0),0)</f>
        <v>0</v>
      </c>
      <c r="H1813" s="15" t="str">
        <f t="shared" si="28"/>
        <v>nevyplněno</v>
      </c>
    </row>
    <row r="1814" spans="7:8" x14ac:dyDescent="0.25">
      <c r="G1814" s="12">
        <f>IF(H1814="ano",VLOOKUP('databáze bodů'!D1814,kubbATPmodel!$H$9:$HE$61,((HLOOKUP(F1814,kubbATPmodel!$I$5:$HE$61,56,0))+1),0),0)</f>
        <v>0</v>
      </c>
      <c r="H1814" s="15" t="str">
        <f t="shared" si="28"/>
        <v>nevyplněno</v>
      </c>
    </row>
    <row r="1815" spans="7:8" x14ac:dyDescent="0.25">
      <c r="G1815" s="12">
        <f>IF(H1815="ano",VLOOKUP('databáze bodů'!D1815,kubbATPmodel!$H$9:$HE$61,((HLOOKUP(F1815,kubbATPmodel!$I$5:$HE$61,56,0))+1),0),0)</f>
        <v>0</v>
      </c>
      <c r="H1815" s="15" t="str">
        <f t="shared" si="28"/>
        <v>nevyplněno</v>
      </c>
    </row>
    <row r="1816" spans="7:8" x14ac:dyDescent="0.25">
      <c r="G1816" s="12">
        <f>IF(H1816="ano",VLOOKUP('databáze bodů'!D1816,kubbATPmodel!$H$9:$HE$61,((HLOOKUP(F1816,kubbATPmodel!$I$5:$HE$61,56,0))+1),0),0)</f>
        <v>0</v>
      </c>
      <c r="H1816" s="15" t="str">
        <f t="shared" si="28"/>
        <v>nevyplněno</v>
      </c>
    </row>
    <row r="1817" spans="7:8" x14ac:dyDescent="0.25">
      <c r="G1817" s="12">
        <f>IF(H1817="ano",VLOOKUP('databáze bodů'!D1817,kubbATPmodel!$H$9:$HE$61,((HLOOKUP(F1817,kubbATPmodel!$I$5:$HE$61,56,0))+1),0),0)</f>
        <v>0</v>
      </c>
      <c r="H1817" s="15" t="str">
        <f t="shared" si="28"/>
        <v>nevyplněno</v>
      </c>
    </row>
    <row r="1818" spans="7:8" x14ac:dyDescent="0.25">
      <c r="G1818" s="12">
        <f>IF(H1818="ano",VLOOKUP('databáze bodů'!D1818,kubbATPmodel!$H$9:$HE$61,((HLOOKUP(F1818,kubbATPmodel!$I$5:$HE$61,56,0))+1),0),0)</f>
        <v>0</v>
      </c>
      <c r="H1818" s="15" t="str">
        <f t="shared" si="28"/>
        <v>nevyplněno</v>
      </c>
    </row>
    <row r="1819" spans="7:8" x14ac:dyDescent="0.25">
      <c r="G1819" s="12">
        <f>IF(H1819="ano",VLOOKUP('databáze bodů'!D1819,kubbATPmodel!$H$9:$HE$61,((HLOOKUP(F1819,kubbATPmodel!$I$5:$HE$61,56,0))+1),0),0)</f>
        <v>0</v>
      </c>
      <c r="H1819" s="15" t="str">
        <f t="shared" si="28"/>
        <v>nevyplněno</v>
      </c>
    </row>
    <row r="1820" spans="7:8" x14ac:dyDescent="0.25">
      <c r="G1820" s="12">
        <f>IF(H1820="ano",VLOOKUP('databáze bodů'!D1820,kubbATPmodel!$H$9:$HE$61,((HLOOKUP(F1820,kubbATPmodel!$I$5:$HE$61,56,0))+1),0),0)</f>
        <v>0</v>
      </c>
      <c r="H1820" s="15" t="str">
        <f t="shared" si="28"/>
        <v>nevyplněno</v>
      </c>
    </row>
    <row r="1821" spans="7:8" x14ac:dyDescent="0.25">
      <c r="G1821" s="12">
        <f>IF(H1821="ano",VLOOKUP('databáze bodů'!D1821,kubbATPmodel!$H$9:$HE$61,((HLOOKUP(F1821,kubbATPmodel!$I$5:$HE$61,56,0))+1),0),0)</f>
        <v>0</v>
      </c>
      <c r="H1821" s="15" t="str">
        <f t="shared" si="28"/>
        <v>nevyplněno</v>
      </c>
    </row>
    <row r="1822" spans="7:8" x14ac:dyDescent="0.25">
      <c r="G1822" s="12">
        <f>IF(H1822="ano",VLOOKUP('databáze bodů'!D1822,kubbATPmodel!$H$9:$HE$61,((HLOOKUP(F1822,kubbATPmodel!$I$5:$HE$61,56,0))+1),0),0)</f>
        <v>0</v>
      </c>
      <c r="H1822" s="15" t="str">
        <f t="shared" si="28"/>
        <v>nevyplněno</v>
      </c>
    </row>
    <row r="1823" spans="7:8" x14ac:dyDescent="0.25">
      <c r="G1823" s="12">
        <f>IF(H1823="ano",VLOOKUP('databáze bodů'!D1823,kubbATPmodel!$H$9:$HE$61,((HLOOKUP(F1823,kubbATPmodel!$I$5:$HE$61,56,0))+1),0),0)</f>
        <v>0</v>
      </c>
      <c r="H1823" s="15" t="str">
        <f t="shared" si="28"/>
        <v>nevyplněno</v>
      </c>
    </row>
    <row r="1824" spans="7:8" x14ac:dyDescent="0.25">
      <c r="G1824" s="12">
        <f>IF(H1824="ano",VLOOKUP('databáze bodů'!D1824,kubbATPmodel!$H$9:$HE$61,((HLOOKUP(F1824,kubbATPmodel!$I$5:$HE$61,56,0))+1),0),0)</f>
        <v>0</v>
      </c>
      <c r="H1824" s="15" t="str">
        <f t="shared" si="28"/>
        <v>nevyplněno</v>
      </c>
    </row>
    <row r="1825" spans="7:8" x14ac:dyDescent="0.25">
      <c r="G1825" s="12">
        <f>IF(H1825="ano",VLOOKUP('databáze bodů'!D1825,kubbATPmodel!$H$9:$HE$61,((HLOOKUP(F1825,kubbATPmodel!$I$5:$HE$61,56,0))+1),0),0)</f>
        <v>0</v>
      </c>
      <c r="H1825" s="15" t="str">
        <f t="shared" si="28"/>
        <v>nevyplněno</v>
      </c>
    </row>
    <row r="1826" spans="7:8" x14ac:dyDescent="0.25">
      <c r="G1826" s="12">
        <f>IF(H1826="ano",VLOOKUP('databáze bodů'!D1826,kubbATPmodel!$H$9:$HE$61,((HLOOKUP(F1826,kubbATPmodel!$I$5:$HE$61,56,0))+1),0),0)</f>
        <v>0</v>
      </c>
      <c r="H1826" s="15" t="str">
        <f t="shared" si="28"/>
        <v>nevyplněno</v>
      </c>
    </row>
    <row r="1827" spans="7:8" x14ac:dyDescent="0.25">
      <c r="G1827" s="12">
        <f>IF(H1827="ano",VLOOKUP('databáze bodů'!D1827,kubbATPmodel!$H$9:$HE$61,((HLOOKUP(F1827,kubbATPmodel!$I$5:$HE$61,56,0))+1),0),0)</f>
        <v>0</v>
      </c>
      <c r="H1827" s="15" t="str">
        <f t="shared" si="28"/>
        <v>nevyplněno</v>
      </c>
    </row>
    <row r="1828" spans="7:8" x14ac:dyDescent="0.25">
      <c r="G1828" s="12">
        <f>IF(H1828="ano",VLOOKUP('databáze bodů'!D1828,kubbATPmodel!$H$9:$HE$61,((HLOOKUP(F1828,kubbATPmodel!$I$5:$HE$61,56,0))+1),0),0)</f>
        <v>0</v>
      </c>
      <c r="H1828" s="15" t="str">
        <f t="shared" si="28"/>
        <v>nevyplněno</v>
      </c>
    </row>
    <row r="1829" spans="7:8" x14ac:dyDescent="0.25">
      <c r="G1829" s="12">
        <f>IF(H1829="ano",VLOOKUP('databáze bodů'!D1829,kubbATPmodel!$H$9:$HE$61,((HLOOKUP(F1829,kubbATPmodel!$I$5:$HE$61,56,0))+1),0),0)</f>
        <v>0</v>
      </c>
      <c r="H1829" s="15" t="str">
        <f t="shared" si="28"/>
        <v>nevyplněno</v>
      </c>
    </row>
    <row r="1830" spans="7:8" x14ac:dyDescent="0.25">
      <c r="G1830" s="12">
        <f>IF(H1830="ano",VLOOKUP('databáze bodů'!D1830,kubbATPmodel!$H$9:$HE$61,((HLOOKUP(F1830,kubbATPmodel!$I$5:$HE$61,56,0))+1),0),0)</f>
        <v>0</v>
      </c>
      <c r="H1830" s="15" t="str">
        <f t="shared" si="28"/>
        <v>nevyplněno</v>
      </c>
    </row>
    <row r="1831" spans="7:8" x14ac:dyDescent="0.25">
      <c r="G1831" s="12">
        <f>IF(H1831="ano",VLOOKUP('databáze bodů'!D1831,kubbATPmodel!$H$9:$HE$61,((HLOOKUP(F1831,kubbATPmodel!$I$5:$HE$61,56,0))+1),0),0)</f>
        <v>0</v>
      </c>
      <c r="H1831" s="15" t="str">
        <f t="shared" si="28"/>
        <v>nevyplněno</v>
      </c>
    </row>
    <row r="1832" spans="7:8" x14ac:dyDescent="0.25">
      <c r="G1832" s="12">
        <f>IF(H1832="ano",VLOOKUP('databáze bodů'!D1832,kubbATPmodel!$H$9:$HE$61,((HLOOKUP(F1832,kubbATPmodel!$I$5:$HE$61,56,0))+1),0),0)</f>
        <v>0</v>
      </c>
      <c r="H1832" s="15" t="str">
        <f t="shared" si="28"/>
        <v>nevyplněno</v>
      </c>
    </row>
    <row r="1833" spans="7:8" x14ac:dyDescent="0.25">
      <c r="G1833" s="12">
        <f>IF(H1833="ano",VLOOKUP('databáze bodů'!D1833,kubbATPmodel!$H$9:$HE$61,((HLOOKUP(F1833,kubbATPmodel!$I$5:$HE$61,56,0))+1),0),0)</f>
        <v>0</v>
      </c>
      <c r="H1833" s="15" t="str">
        <f t="shared" si="28"/>
        <v>nevyplněno</v>
      </c>
    </row>
    <row r="1834" spans="7:8" x14ac:dyDescent="0.25">
      <c r="G1834" s="12">
        <f>IF(H1834="ano",VLOOKUP('databáze bodů'!D1834,kubbATPmodel!$H$9:$HE$61,((HLOOKUP(F1834,kubbATPmodel!$I$5:$HE$61,56,0))+1),0),0)</f>
        <v>0</v>
      </c>
      <c r="H1834" s="15" t="str">
        <f t="shared" si="28"/>
        <v>nevyplněno</v>
      </c>
    </row>
    <row r="1835" spans="7:8" x14ac:dyDescent="0.25">
      <c r="G1835" s="12">
        <f>IF(H1835="ano",VLOOKUP('databáze bodů'!D1835,kubbATPmodel!$H$9:$HE$61,((HLOOKUP(F1835,kubbATPmodel!$I$5:$HE$61,56,0))+1),0),0)</f>
        <v>0</v>
      </c>
      <c r="H1835" s="15" t="str">
        <f t="shared" si="28"/>
        <v>nevyplněno</v>
      </c>
    </row>
    <row r="1836" spans="7:8" x14ac:dyDescent="0.25">
      <c r="G1836" s="12">
        <f>IF(H1836="ano",VLOOKUP('databáze bodů'!D1836,kubbATPmodel!$H$9:$HE$61,((HLOOKUP(F1836,kubbATPmodel!$I$5:$HE$61,56,0))+1),0),0)</f>
        <v>0</v>
      </c>
      <c r="H1836" s="15" t="str">
        <f t="shared" si="28"/>
        <v>nevyplněno</v>
      </c>
    </row>
    <row r="1837" spans="7:8" x14ac:dyDescent="0.25">
      <c r="G1837" s="12">
        <f>IF(H1837="ano",VLOOKUP('databáze bodů'!D1837,kubbATPmodel!$H$9:$HE$61,((HLOOKUP(F1837,kubbATPmodel!$I$5:$HE$61,56,0))+1),0),0)</f>
        <v>0</v>
      </c>
      <c r="H1837" s="15" t="str">
        <f t="shared" si="28"/>
        <v>nevyplněno</v>
      </c>
    </row>
    <row r="1838" spans="7:8" x14ac:dyDescent="0.25">
      <c r="G1838" s="12">
        <f>IF(H1838="ano",VLOOKUP('databáze bodů'!D1838,kubbATPmodel!$H$9:$HE$61,((HLOOKUP(F1838,kubbATPmodel!$I$5:$HE$61,56,0))+1),0),0)</f>
        <v>0</v>
      </c>
      <c r="H1838" s="15" t="str">
        <f t="shared" si="28"/>
        <v>nevyplněno</v>
      </c>
    </row>
    <row r="1839" spans="7:8" x14ac:dyDescent="0.25">
      <c r="G1839" s="12">
        <f>IF(H1839="ano",VLOOKUP('databáze bodů'!D1839,kubbATPmodel!$H$9:$HE$61,((HLOOKUP(F1839,kubbATPmodel!$I$5:$HE$61,56,0))+1),0),0)</f>
        <v>0</v>
      </c>
      <c r="H1839" s="15" t="str">
        <f t="shared" si="28"/>
        <v>nevyplněno</v>
      </c>
    </row>
    <row r="1840" spans="7:8" x14ac:dyDescent="0.25">
      <c r="G1840" s="12">
        <f>IF(H1840="ano",VLOOKUP('databáze bodů'!D1840,kubbATPmodel!$H$9:$HE$61,((HLOOKUP(F1840,kubbATPmodel!$I$5:$HE$61,56,0))+1),0),0)</f>
        <v>0</v>
      </c>
      <c r="H1840" s="15" t="str">
        <f t="shared" si="28"/>
        <v>nevyplněno</v>
      </c>
    </row>
    <row r="1841" spans="7:8" x14ac:dyDescent="0.25">
      <c r="G1841" s="12">
        <f>IF(H1841="ano",VLOOKUP('databáze bodů'!D1841,kubbATPmodel!$H$9:$HE$61,((HLOOKUP(F1841,kubbATPmodel!$I$5:$HE$61,56,0))+1),0),0)</f>
        <v>0</v>
      </c>
      <c r="H1841" s="15" t="str">
        <f t="shared" si="28"/>
        <v>nevyplněno</v>
      </c>
    </row>
    <row r="1842" spans="7:8" x14ac:dyDescent="0.25">
      <c r="G1842" s="12">
        <f>IF(H1842="ano",VLOOKUP('databáze bodů'!D1842,kubbATPmodel!$H$9:$HE$61,((HLOOKUP(F1842,kubbATPmodel!$I$5:$HE$61,56,0))+1),0),0)</f>
        <v>0</v>
      </c>
      <c r="H1842" s="15" t="str">
        <f t="shared" si="28"/>
        <v>nevyplněno</v>
      </c>
    </row>
    <row r="1843" spans="7:8" x14ac:dyDescent="0.25">
      <c r="G1843" s="12">
        <f>IF(H1843="ano",VLOOKUP('databáze bodů'!D1843,kubbATPmodel!$H$9:$HE$61,((HLOOKUP(F1843,kubbATPmodel!$I$5:$HE$61,56,0))+1),0),0)</f>
        <v>0</v>
      </c>
      <c r="H1843" s="15" t="str">
        <f t="shared" si="28"/>
        <v>nevyplněno</v>
      </c>
    </row>
    <row r="1844" spans="7:8" x14ac:dyDescent="0.25">
      <c r="G1844" s="12">
        <f>IF(H1844="ano",VLOOKUP('databáze bodů'!D1844,kubbATPmodel!$H$9:$HE$61,((HLOOKUP(F1844,kubbATPmodel!$I$5:$HE$61,56,0))+1),0),0)</f>
        <v>0</v>
      </c>
      <c r="H1844" s="15" t="str">
        <f t="shared" si="28"/>
        <v>nevyplněno</v>
      </c>
    </row>
    <row r="1845" spans="7:8" x14ac:dyDescent="0.25">
      <c r="G1845" s="12">
        <f>IF(H1845="ano",VLOOKUP('databáze bodů'!D1845,kubbATPmodel!$H$9:$HE$61,((HLOOKUP(F1845,kubbATPmodel!$I$5:$HE$61,56,0))+1),0),0)</f>
        <v>0</v>
      </c>
      <c r="H1845" s="15" t="str">
        <f t="shared" si="28"/>
        <v>nevyplněno</v>
      </c>
    </row>
    <row r="1846" spans="7:8" x14ac:dyDescent="0.25">
      <c r="G1846" s="12">
        <f>IF(H1846="ano",VLOOKUP('databáze bodů'!D1846,kubbATPmodel!$H$9:$HE$61,((HLOOKUP(F1846,kubbATPmodel!$I$5:$HE$61,56,0))+1),0),0)</f>
        <v>0</v>
      </c>
      <c r="H1846" s="15" t="str">
        <f t="shared" si="28"/>
        <v>nevyplněno</v>
      </c>
    </row>
    <row r="1847" spans="7:8" x14ac:dyDescent="0.25">
      <c r="G1847" s="12">
        <f>IF(H1847="ano",VLOOKUP('databáze bodů'!D1847,kubbATPmodel!$H$9:$HE$61,((HLOOKUP(F1847,kubbATPmodel!$I$5:$HE$61,56,0))+1),0),0)</f>
        <v>0</v>
      </c>
      <c r="H1847" s="15" t="str">
        <f t="shared" si="28"/>
        <v>nevyplněno</v>
      </c>
    </row>
    <row r="1848" spans="7:8" x14ac:dyDescent="0.25">
      <c r="G1848" s="12">
        <f>IF(H1848="ano",VLOOKUP('databáze bodů'!D1848,kubbATPmodel!$H$9:$HE$61,((HLOOKUP(F1848,kubbATPmodel!$I$5:$HE$61,56,0))+1),0),0)</f>
        <v>0</v>
      </c>
      <c r="H1848" s="15" t="str">
        <f t="shared" si="28"/>
        <v>nevyplněno</v>
      </c>
    </row>
    <row r="1849" spans="7:8" x14ac:dyDescent="0.25">
      <c r="G1849" s="12">
        <f>IF(H1849="ano",VLOOKUP('databáze bodů'!D1849,kubbATPmodel!$H$9:$HE$61,((HLOOKUP(F1849,kubbATPmodel!$I$5:$HE$61,56,0))+1),0),0)</f>
        <v>0</v>
      </c>
      <c r="H1849" s="15" t="str">
        <f t="shared" si="28"/>
        <v>nevyplněno</v>
      </c>
    </row>
    <row r="1850" spans="7:8" x14ac:dyDescent="0.25">
      <c r="G1850" s="12">
        <f>IF(H1850="ano",VLOOKUP('databáze bodů'!D1850,kubbATPmodel!$H$9:$HE$61,((HLOOKUP(F1850,kubbATPmodel!$I$5:$HE$61,56,0))+1),0),0)</f>
        <v>0</v>
      </c>
      <c r="H1850" s="15" t="str">
        <f t="shared" si="28"/>
        <v>nevyplněno</v>
      </c>
    </row>
    <row r="1851" spans="7:8" x14ac:dyDescent="0.25">
      <c r="G1851" s="12">
        <f>IF(H1851="ano",VLOOKUP('databáze bodů'!D1851,kubbATPmodel!$H$9:$HE$61,((HLOOKUP(F1851,kubbATPmodel!$I$5:$HE$61,56,0))+1),0),0)</f>
        <v>0</v>
      </c>
      <c r="H1851" s="15" t="str">
        <f t="shared" si="28"/>
        <v>nevyplněno</v>
      </c>
    </row>
    <row r="1852" spans="7:8" x14ac:dyDescent="0.25">
      <c r="G1852" s="12">
        <f>IF(H1852="ano",VLOOKUP('databáze bodů'!D1852,kubbATPmodel!$H$9:$HE$61,((HLOOKUP(F1852,kubbATPmodel!$I$5:$HE$61,56,0))+1),0),0)</f>
        <v>0</v>
      </c>
      <c r="H1852" s="15" t="str">
        <f t="shared" si="28"/>
        <v>nevyplněno</v>
      </c>
    </row>
    <row r="1853" spans="7:8" x14ac:dyDescent="0.25">
      <c r="G1853" s="12">
        <f>IF(H1853="ano",VLOOKUP('databáze bodů'!D1853,kubbATPmodel!$H$9:$HE$61,((HLOOKUP(F1853,kubbATPmodel!$I$5:$HE$61,56,0))+1),0),0)</f>
        <v>0</v>
      </c>
      <c r="H1853" s="15" t="str">
        <f t="shared" si="28"/>
        <v>nevyplněno</v>
      </c>
    </row>
    <row r="1854" spans="7:8" x14ac:dyDescent="0.25">
      <c r="G1854" s="12">
        <f>IF(H1854="ano",VLOOKUP('databáze bodů'!D1854,kubbATPmodel!$H$9:$HE$61,((HLOOKUP(F1854,kubbATPmodel!$I$5:$HE$61,56,0))+1),0),0)</f>
        <v>0</v>
      </c>
      <c r="H1854" s="15" t="str">
        <f t="shared" si="28"/>
        <v>nevyplněno</v>
      </c>
    </row>
    <row r="1855" spans="7:8" x14ac:dyDescent="0.25">
      <c r="G1855" s="12">
        <f>IF(H1855="ano",VLOOKUP('databáze bodů'!D1855,kubbATPmodel!$H$9:$HE$61,((HLOOKUP(F1855,kubbATPmodel!$I$5:$HE$61,56,0))+1),0),0)</f>
        <v>0</v>
      </c>
      <c r="H1855" s="15" t="str">
        <f t="shared" si="28"/>
        <v>nevyplněno</v>
      </c>
    </row>
    <row r="1856" spans="7:8" x14ac:dyDescent="0.25">
      <c r="G1856" s="12">
        <f>IF(H1856="ano",VLOOKUP('databáze bodů'!D1856,kubbATPmodel!$H$9:$HE$61,((HLOOKUP(F1856,kubbATPmodel!$I$5:$HE$61,56,0))+1),0),0)</f>
        <v>0</v>
      </c>
      <c r="H1856" s="15" t="str">
        <f t="shared" si="28"/>
        <v>nevyplněno</v>
      </c>
    </row>
    <row r="1857" spans="7:8" x14ac:dyDescent="0.25">
      <c r="G1857" s="12">
        <f>IF(H1857="ano",VLOOKUP('databáze bodů'!D1857,kubbATPmodel!$H$9:$HE$61,((HLOOKUP(F1857,kubbATPmodel!$I$5:$HE$61,56,0))+1),0),0)</f>
        <v>0</v>
      </c>
      <c r="H1857" s="15" t="str">
        <f t="shared" si="28"/>
        <v>nevyplněno</v>
      </c>
    </row>
    <row r="1858" spans="7:8" x14ac:dyDescent="0.25">
      <c r="G1858" s="12">
        <f>IF(H1858="ano",VLOOKUP('databáze bodů'!D1858,kubbATPmodel!$H$9:$HE$61,((HLOOKUP(F1858,kubbATPmodel!$I$5:$HE$61,56,0))+1),0),0)</f>
        <v>0</v>
      </c>
      <c r="H1858" s="15" t="str">
        <f t="shared" si="28"/>
        <v>nevyplněno</v>
      </c>
    </row>
    <row r="1859" spans="7:8" x14ac:dyDescent="0.25">
      <c r="G1859" s="12">
        <f>IF(H1859="ano",VLOOKUP('databáze bodů'!D1859,kubbATPmodel!$H$9:$HE$61,((HLOOKUP(F1859,kubbATPmodel!$I$5:$HE$61,56,0))+1),0),0)</f>
        <v>0</v>
      </c>
      <c r="H1859" s="15" t="str">
        <f t="shared" ref="H1859:H1922" si="29">IF(E1859=0,"nevyplněno",IF(($K$5-E1859)&lt;$K$3,"ano","ne"))</f>
        <v>nevyplněno</v>
      </c>
    </row>
    <row r="1860" spans="7:8" x14ac:dyDescent="0.25">
      <c r="G1860" s="12">
        <f>IF(H1860="ano",VLOOKUP('databáze bodů'!D1860,kubbATPmodel!$H$9:$HE$61,((HLOOKUP(F1860,kubbATPmodel!$I$5:$HE$61,56,0))+1),0),0)</f>
        <v>0</v>
      </c>
      <c r="H1860" s="15" t="str">
        <f t="shared" si="29"/>
        <v>nevyplněno</v>
      </c>
    </row>
    <row r="1861" spans="7:8" x14ac:dyDescent="0.25">
      <c r="G1861" s="12">
        <f>IF(H1861="ano",VLOOKUP('databáze bodů'!D1861,kubbATPmodel!$H$9:$HE$61,((HLOOKUP(F1861,kubbATPmodel!$I$5:$HE$61,56,0))+1),0),0)</f>
        <v>0</v>
      </c>
      <c r="H1861" s="15" t="str">
        <f t="shared" si="29"/>
        <v>nevyplněno</v>
      </c>
    </row>
    <row r="1862" spans="7:8" x14ac:dyDescent="0.25">
      <c r="G1862" s="12">
        <f>IF(H1862="ano",VLOOKUP('databáze bodů'!D1862,kubbATPmodel!$H$9:$HE$61,((HLOOKUP(F1862,kubbATPmodel!$I$5:$HE$61,56,0))+1),0),0)</f>
        <v>0</v>
      </c>
      <c r="H1862" s="15" t="str">
        <f t="shared" si="29"/>
        <v>nevyplněno</v>
      </c>
    </row>
    <row r="1863" spans="7:8" x14ac:dyDescent="0.25">
      <c r="G1863" s="12">
        <f>IF(H1863="ano",VLOOKUP('databáze bodů'!D1863,kubbATPmodel!$H$9:$HE$61,((HLOOKUP(F1863,kubbATPmodel!$I$5:$HE$61,56,0))+1),0),0)</f>
        <v>0</v>
      </c>
      <c r="H1863" s="15" t="str">
        <f t="shared" si="29"/>
        <v>nevyplněno</v>
      </c>
    </row>
    <row r="1864" spans="7:8" x14ac:dyDescent="0.25">
      <c r="G1864" s="12">
        <f>IF(H1864="ano",VLOOKUP('databáze bodů'!D1864,kubbATPmodel!$H$9:$HE$61,((HLOOKUP(F1864,kubbATPmodel!$I$5:$HE$61,56,0))+1),0),0)</f>
        <v>0</v>
      </c>
      <c r="H1864" s="15" t="str">
        <f t="shared" si="29"/>
        <v>nevyplněno</v>
      </c>
    </row>
    <row r="1865" spans="7:8" x14ac:dyDescent="0.25">
      <c r="G1865" s="12">
        <f>IF(H1865="ano",VLOOKUP('databáze bodů'!D1865,kubbATPmodel!$H$9:$HE$61,((HLOOKUP(F1865,kubbATPmodel!$I$5:$HE$61,56,0))+1),0),0)</f>
        <v>0</v>
      </c>
      <c r="H1865" s="15" t="str">
        <f t="shared" si="29"/>
        <v>nevyplněno</v>
      </c>
    </row>
    <row r="1866" spans="7:8" x14ac:dyDescent="0.25">
      <c r="G1866" s="12">
        <f>IF(H1866="ano",VLOOKUP('databáze bodů'!D1866,kubbATPmodel!$H$9:$HE$61,((HLOOKUP(F1866,kubbATPmodel!$I$5:$HE$61,56,0))+1),0),0)</f>
        <v>0</v>
      </c>
      <c r="H1866" s="15" t="str">
        <f t="shared" si="29"/>
        <v>nevyplněno</v>
      </c>
    </row>
    <row r="1867" spans="7:8" x14ac:dyDescent="0.25">
      <c r="G1867" s="12">
        <f>IF(H1867="ano",VLOOKUP('databáze bodů'!D1867,kubbATPmodel!$H$9:$HE$61,((HLOOKUP(F1867,kubbATPmodel!$I$5:$HE$61,56,0))+1),0),0)</f>
        <v>0</v>
      </c>
      <c r="H1867" s="15" t="str">
        <f t="shared" si="29"/>
        <v>nevyplněno</v>
      </c>
    </row>
    <row r="1868" spans="7:8" x14ac:dyDescent="0.25">
      <c r="G1868" s="12">
        <f>IF(H1868="ano",VLOOKUP('databáze bodů'!D1868,kubbATPmodel!$H$9:$HE$61,((HLOOKUP(F1868,kubbATPmodel!$I$5:$HE$61,56,0))+1),0),0)</f>
        <v>0</v>
      </c>
      <c r="H1868" s="15" t="str">
        <f t="shared" si="29"/>
        <v>nevyplněno</v>
      </c>
    </row>
    <row r="1869" spans="7:8" x14ac:dyDescent="0.25">
      <c r="G1869" s="12">
        <f>IF(H1869="ano",VLOOKUP('databáze bodů'!D1869,kubbATPmodel!$H$9:$HE$61,((HLOOKUP(F1869,kubbATPmodel!$I$5:$HE$61,56,0))+1),0),0)</f>
        <v>0</v>
      </c>
      <c r="H1869" s="15" t="str">
        <f t="shared" si="29"/>
        <v>nevyplněno</v>
      </c>
    </row>
    <row r="1870" spans="7:8" x14ac:dyDescent="0.25">
      <c r="G1870" s="12">
        <f>IF(H1870="ano",VLOOKUP('databáze bodů'!D1870,kubbATPmodel!$H$9:$HE$61,((HLOOKUP(F1870,kubbATPmodel!$I$5:$HE$61,56,0))+1),0),0)</f>
        <v>0</v>
      </c>
      <c r="H1870" s="15" t="str">
        <f t="shared" si="29"/>
        <v>nevyplněno</v>
      </c>
    </row>
    <row r="1871" spans="7:8" x14ac:dyDescent="0.25">
      <c r="G1871" s="12">
        <f>IF(H1871="ano",VLOOKUP('databáze bodů'!D1871,kubbATPmodel!$H$9:$HE$61,((HLOOKUP(F1871,kubbATPmodel!$I$5:$HE$61,56,0))+1),0),0)</f>
        <v>0</v>
      </c>
      <c r="H1871" s="15" t="str">
        <f t="shared" si="29"/>
        <v>nevyplněno</v>
      </c>
    </row>
    <row r="1872" spans="7:8" x14ac:dyDescent="0.25">
      <c r="G1872" s="12">
        <f>IF(H1872="ano",VLOOKUP('databáze bodů'!D1872,kubbATPmodel!$H$9:$HE$61,((HLOOKUP(F1872,kubbATPmodel!$I$5:$HE$61,56,0))+1),0),0)</f>
        <v>0</v>
      </c>
      <c r="H1872" s="15" t="str">
        <f t="shared" si="29"/>
        <v>nevyplněno</v>
      </c>
    </row>
    <row r="1873" spans="7:8" x14ac:dyDescent="0.25">
      <c r="G1873" s="12">
        <f>IF(H1873="ano",VLOOKUP('databáze bodů'!D1873,kubbATPmodel!$H$9:$HE$61,((HLOOKUP(F1873,kubbATPmodel!$I$5:$HE$61,56,0))+1),0),0)</f>
        <v>0</v>
      </c>
      <c r="H1873" s="15" t="str">
        <f t="shared" si="29"/>
        <v>nevyplněno</v>
      </c>
    </row>
    <row r="1874" spans="7:8" x14ac:dyDescent="0.25">
      <c r="G1874" s="12">
        <f>IF(H1874="ano",VLOOKUP('databáze bodů'!D1874,kubbATPmodel!$H$9:$HE$61,((HLOOKUP(F1874,kubbATPmodel!$I$5:$HE$61,56,0))+1),0),0)</f>
        <v>0</v>
      </c>
      <c r="H1874" s="15" t="str">
        <f t="shared" si="29"/>
        <v>nevyplněno</v>
      </c>
    </row>
    <row r="1875" spans="7:8" x14ac:dyDescent="0.25">
      <c r="G1875" s="12">
        <f>IF(H1875="ano",VLOOKUP('databáze bodů'!D1875,kubbATPmodel!$H$9:$HE$61,((HLOOKUP(F1875,kubbATPmodel!$I$5:$HE$61,56,0))+1),0),0)</f>
        <v>0</v>
      </c>
      <c r="H1875" s="15" t="str">
        <f t="shared" si="29"/>
        <v>nevyplněno</v>
      </c>
    </row>
    <row r="1876" spans="7:8" x14ac:dyDescent="0.25">
      <c r="G1876" s="12">
        <f>IF(H1876="ano",VLOOKUP('databáze bodů'!D1876,kubbATPmodel!$H$9:$HE$61,((HLOOKUP(F1876,kubbATPmodel!$I$5:$HE$61,56,0))+1),0),0)</f>
        <v>0</v>
      </c>
      <c r="H1876" s="15" t="str">
        <f t="shared" si="29"/>
        <v>nevyplněno</v>
      </c>
    </row>
    <row r="1877" spans="7:8" x14ac:dyDescent="0.25">
      <c r="G1877" s="12">
        <f>IF(H1877="ano",VLOOKUP('databáze bodů'!D1877,kubbATPmodel!$H$9:$HE$61,((HLOOKUP(F1877,kubbATPmodel!$I$5:$HE$61,56,0))+1),0),0)</f>
        <v>0</v>
      </c>
      <c r="H1877" s="15" t="str">
        <f t="shared" si="29"/>
        <v>nevyplněno</v>
      </c>
    </row>
    <row r="1878" spans="7:8" x14ac:dyDescent="0.25">
      <c r="G1878" s="12">
        <f>IF(H1878="ano",VLOOKUP('databáze bodů'!D1878,kubbATPmodel!$H$9:$HE$61,((HLOOKUP(F1878,kubbATPmodel!$I$5:$HE$61,56,0))+1),0),0)</f>
        <v>0</v>
      </c>
      <c r="H1878" s="15" t="str">
        <f t="shared" si="29"/>
        <v>nevyplněno</v>
      </c>
    </row>
    <row r="1879" spans="7:8" x14ac:dyDescent="0.25">
      <c r="G1879" s="12">
        <f>IF(H1879="ano",VLOOKUP('databáze bodů'!D1879,kubbATPmodel!$H$9:$HE$61,((HLOOKUP(F1879,kubbATPmodel!$I$5:$HE$61,56,0))+1),0),0)</f>
        <v>0</v>
      </c>
      <c r="H1879" s="15" t="str">
        <f t="shared" si="29"/>
        <v>nevyplněno</v>
      </c>
    </row>
    <row r="1880" spans="7:8" x14ac:dyDescent="0.25">
      <c r="G1880" s="12">
        <f>IF(H1880="ano",VLOOKUP('databáze bodů'!D1880,kubbATPmodel!$H$9:$HE$61,((HLOOKUP(F1880,kubbATPmodel!$I$5:$HE$61,56,0))+1),0),0)</f>
        <v>0</v>
      </c>
      <c r="H1880" s="15" t="str">
        <f t="shared" si="29"/>
        <v>nevyplněno</v>
      </c>
    </row>
    <row r="1881" spans="7:8" x14ac:dyDescent="0.25">
      <c r="G1881" s="12">
        <f>IF(H1881="ano",VLOOKUP('databáze bodů'!D1881,kubbATPmodel!$H$9:$HE$61,((HLOOKUP(F1881,kubbATPmodel!$I$5:$HE$61,56,0))+1),0),0)</f>
        <v>0</v>
      </c>
      <c r="H1881" s="15" t="str">
        <f t="shared" si="29"/>
        <v>nevyplněno</v>
      </c>
    </row>
    <row r="1882" spans="7:8" x14ac:dyDescent="0.25">
      <c r="G1882" s="12">
        <f>IF(H1882="ano",VLOOKUP('databáze bodů'!D1882,kubbATPmodel!$H$9:$HE$61,((HLOOKUP(F1882,kubbATPmodel!$I$5:$HE$61,56,0))+1),0),0)</f>
        <v>0</v>
      </c>
      <c r="H1882" s="15" t="str">
        <f t="shared" si="29"/>
        <v>nevyplněno</v>
      </c>
    </row>
    <row r="1883" spans="7:8" x14ac:dyDescent="0.25">
      <c r="G1883" s="12">
        <f>IF(H1883="ano",VLOOKUP('databáze bodů'!D1883,kubbATPmodel!$H$9:$HE$61,((HLOOKUP(F1883,kubbATPmodel!$I$5:$HE$61,56,0))+1),0),0)</f>
        <v>0</v>
      </c>
      <c r="H1883" s="15" t="str">
        <f t="shared" si="29"/>
        <v>nevyplněno</v>
      </c>
    </row>
    <row r="1884" spans="7:8" x14ac:dyDescent="0.25">
      <c r="G1884" s="12">
        <f>IF(H1884="ano",VLOOKUP('databáze bodů'!D1884,kubbATPmodel!$H$9:$HE$61,((HLOOKUP(F1884,kubbATPmodel!$I$5:$HE$61,56,0))+1),0),0)</f>
        <v>0</v>
      </c>
      <c r="H1884" s="15" t="str">
        <f t="shared" si="29"/>
        <v>nevyplněno</v>
      </c>
    </row>
    <row r="1885" spans="7:8" x14ac:dyDescent="0.25">
      <c r="G1885" s="12">
        <f>IF(H1885="ano",VLOOKUP('databáze bodů'!D1885,kubbATPmodel!$H$9:$HE$61,((HLOOKUP(F1885,kubbATPmodel!$I$5:$HE$61,56,0))+1),0),0)</f>
        <v>0</v>
      </c>
      <c r="H1885" s="15" t="str">
        <f t="shared" si="29"/>
        <v>nevyplněno</v>
      </c>
    </row>
    <row r="1886" spans="7:8" x14ac:dyDescent="0.25">
      <c r="G1886" s="12">
        <f>IF(H1886="ano",VLOOKUP('databáze bodů'!D1886,kubbATPmodel!$H$9:$HE$61,((HLOOKUP(F1886,kubbATPmodel!$I$5:$HE$61,56,0))+1),0),0)</f>
        <v>0</v>
      </c>
      <c r="H1886" s="15" t="str">
        <f t="shared" si="29"/>
        <v>nevyplněno</v>
      </c>
    </row>
    <row r="1887" spans="7:8" x14ac:dyDescent="0.25">
      <c r="G1887" s="12">
        <f>IF(H1887="ano",VLOOKUP('databáze bodů'!D1887,kubbATPmodel!$H$9:$HE$61,((HLOOKUP(F1887,kubbATPmodel!$I$5:$HE$61,56,0))+1),0),0)</f>
        <v>0</v>
      </c>
      <c r="H1887" s="15" t="str">
        <f t="shared" si="29"/>
        <v>nevyplněno</v>
      </c>
    </row>
    <row r="1888" spans="7:8" x14ac:dyDescent="0.25">
      <c r="G1888" s="12">
        <f>IF(H1888="ano",VLOOKUP('databáze bodů'!D1888,kubbATPmodel!$H$9:$HE$61,((HLOOKUP(F1888,kubbATPmodel!$I$5:$HE$61,56,0))+1),0),0)</f>
        <v>0</v>
      </c>
      <c r="H1888" s="15" t="str">
        <f t="shared" si="29"/>
        <v>nevyplněno</v>
      </c>
    </row>
    <row r="1889" spans="7:8" x14ac:dyDescent="0.25">
      <c r="G1889" s="12">
        <f>IF(H1889="ano",VLOOKUP('databáze bodů'!D1889,kubbATPmodel!$H$9:$HE$61,((HLOOKUP(F1889,kubbATPmodel!$I$5:$HE$61,56,0))+1),0),0)</f>
        <v>0</v>
      </c>
      <c r="H1889" s="15" t="str">
        <f t="shared" si="29"/>
        <v>nevyplněno</v>
      </c>
    </row>
    <row r="1890" spans="7:8" x14ac:dyDescent="0.25">
      <c r="G1890" s="12">
        <f>IF(H1890="ano",VLOOKUP('databáze bodů'!D1890,kubbATPmodel!$H$9:$HE$61,((HLOOKUP(F1890,kubbATPmodel!$I$5:$HE$61,56,0))+1),0),0)</f>
        <v>0</v>
      </c>
      <c r="H1890" s="15" t="str">
        <f t="shared" si="29"/>
        <v>nevyplněno</v>
      </c>
    </row>
    <row r="1891" spans="7:8" x14ac:dyDescent="0.25">
      <c r="G1891" s="12">
        <f>IF(H1891="ano",VLOOKUP('databáze bodů'!D1891,kubbATPmodel!$H$9:$HE$61,((HLOOKUP(F1891,kubbATPmodel!$I$5:$HE$61,56,0))+1),0),0)</f>
        <v>0</v>
      </c>
      <c r="H1891" s="15" t="str">
        <f t="shared" si="29"/>
        <v>nevyplněno</v>
      </c>
    </row>
    <row r="1892" spans="7:8" x14ac:dyDescent="0.25">
      <c r="G1892" s="12">
        <f>IF(H1892="ano",VLOOKUP('databáze bodů'!D1892,kubbATPmodel!$H$9:$HE$61,((HLOOKUP(F1892,kubbATPmodel!$I$5:$HE$61,56,0))+1),0),0)</f>
        <v>0</v>
      </c>
      <c r="H1892" s="15" t="str">
        <f t="shared" si="29"/>
        <v>nevyplněno</v>
      </c>
    </row>
    <row r="1893" spans="7:8" x14ac:dyDescent="0.25">
      <c r="G1893" s="12">
        <f>IF(H1893="ano",VLOOKUP('databáze bodů'!D1893,kubbATPmodel!$H$9:$HE$61,((HLOOKUP(F1893,kubbATPmodel!$I$5:$HE$61,56,0))+1),0),0)</f>
        <v>0</v>
      </c>
      <c r="H1893" s="15" t="str">
        <f t="shared" si="29"/>
        <v>nevyplněno</v>
      </c>
    </row>
    <row r="1894" spans="7:8" x14ac:dyDescent="0.25">
      <c r="G1894" s="12">
        <f>IF(H1894="ano",VLOOKUP('databáze bodů'!D1894,kubbATPmodel!$H$9:$HE$61,((HLOOKUP(F1894,kubbATPmodel!$I$5:$HE$61,56,0))+1),0),0)</f>
        <v>0</v>
      </c>
      <c r="H1894" s="15" t="str">
        <f t="shared" si="29"/>
        <v>nevyplněno</v>
      </c>
    </row>
    <row r="1895" spans="7:8" x14ac:dyDescent="0.25">
      <c r="G1895" s="12">
        <f>IF(H1895="ano",VLOOKUP('databáze bodů'!D1895,kubbATPmodel!$H$9:$HE$61,((HLOOKUP(F1895,kubbATPmodel!$I$5:$HE$61,56,0))+1),0),0)</f>
        <v>0</v>
      </c>
      <c r="H1895" s="15" t="str">
        <f t="shared" si="29"/>
        <v>nevyplněno</v>
      </c>
    </row>
    <row r="1896" spans="7:8" x14ac:dyDescent="0.25">
      <c r="G1896" s="12">
        <f>IF(H1896="ano",VLOOKUP('databáze bodů'!D1896,kubbATPmodel!$H$9:$HE$61,((HLOOKUP(F1896,kubbATPmodel!$I$5:$HE$61,56,0))+1),0),0)</f>
        <v>0</v>
      </c>
      <c r="H1896" s="15" t="str">
        <f t="shared" si="29"/>
        <v>nevyplněno</v>
      </c>
    </row>
    <row r="1897" spans="7:8" x14ac:dyDescent="0.25">
      <c r="G1897" s="12">
        <f>IF(H1897="ano",VLOOKUP('databáze bodů'!D1897,kubbATPmodel!$H$9:$HE$61,((HLOOKUP(F1897,kubbATPmodel!$I$5:$HE$61,56,0))+1),0),0)</f>
        <v>0</v>
      </c>
      <c r="H1897" s="15" t="str">
        <f t="shared" si="29"/>
        <v>nevyplněno</v>
      </c>
    </row>
    <row r="1898" spans="7:8" x14ac:dyDescent="0.25">
      <c r="G1898" s="12">
        <f>IF(H1898="ano",VLOOKUP('databáze bodů'!D1898,kubbATPmodel!$H$9:$HE$61,((HLOOKUP(F1898,kubbATPmodel!$I$5:$HE$61,56,0))+1),0),0)</f>
        <v>0</v>
      </c>
      <c r="H1898" s="15" t="str">
        <f t="shared" si="29"/>
        <v>nevyplněno</v>
      </c>
    </row>
    <row r="1899" spans="7:8" x14ac:dyDescent="0.25">
      <c r="G1899" s="12">
        <f>IF(H1899="ano",VLOOKUP('databáze bodů'!D1899,kubbATPmodel!$H$9:$HE$61,((HLOOKUP(F1899,kubbATPmodel!$I$5:$HE$61,56,0))+1),0),0)</f>
        <v>0</v>
      </c>
      <c r="H1899" s="15" t="str">
        <f t="shared" si="29"/>
        <v>nevyplněno</v>
      </c>
    </row>
    <row r="1900" spans="7:8" x14ac:dyDescent="0.25">
      <c r="G1900" s="12">
        <f>IF(H1900="ano",VLOOKUP('databáze bodů'!D1900,kubbATPmodel!$H$9:$HE$61,((HLOOKUP(F1900,kubbATPmodel!$I$5:$HE$61,56,0))+1),0),0)</f>
        <v>0</v>
      </c>
      <c r="H1900" s="15" t="str">
        <f t="shared" si="29"/>
        <v>nevyplněno</v>
      </c>
    </row>
    <row r="1901" spans="7:8" x14ac:dyDescent="0.25">
      <c r="G1901" s="12">
        <f>IF(H1901="ano",VLOOKUP('databáze bodů'!D1901,kubbATPmodel!$H$9:$HE$61,((HLOOKUP(F1901,kubbATPmodel!$I$5:$HE$61,56,0))+1),0),0)</f>
        <v>0</v>
      </c>
      <c r="H1901" s="15" t="str">
        <f t="shared" si="29"/>
        <v>nevyplněno</v>
      </c>
    </row>
    <row r="1902" spans="7:8" x14ac:dyDescent="0.25">
      <c r="G1902" s="12">
        <f>IF(H1902="ano",VLOOKUP('databáze bodů'!D1902,kubbATPmodel!$H$9:$HE$61,((HLOOKUP(F1902,kubbATPmodel!$I$5:$HE$61,56,0))+1),0),0)</f>
        <v>0</v>
      </c>
      <c r="H1902" s="15" t="str">
        <f t="shared" si="29"/>
        <v>nevyplněno</v>
      </c>
    </row>
    <row r="1903" spans="7:8" x14ac:dyDescent="0.25">
      <c r="G1903" s="12">
        <f>IF(H1903="ano",VLOOKUP('databáze bodů'!D1903,kubbATPmodel!$H$9:$HE$61,((HLOOKUP(F1903,kubbATPmodel!$I$5:$HE$61,56,0))+1),0),0)</f>
        <v>0</v>
      </c>
      <c r="H1903" s="15" t="str">
        <f t="shared" si="29"/>
        <v>nevyplněno</v>
      </c>
    </row>
    <row r="1904" spans="7:8" x14ac:dyDescent="0.25">
      <c r="G1904" s="12">
        <f>IF(H1904="ano",VLOOKUP('databáze bodů'!D1904,kubbATPmodel!$H$9:$HE$61,((HLOOKUP(F1904,kubbATPmodel!$I$5:$HE$61,56,0))+1),0),0)</f>
        <v>0</v>
      </c>
      <c r="H1904" s="15" t="str">
        <f t="shared" si="29"/>
        <v>nevyplněno</v>
      </c>
    </row>
    <row r="1905" spans="7:8" x14ac:dyDescent="0.25">
      <c r="G1905" s="12">
        <f>IF(H1905="ano",VLOOKUP('databáze bodů'!D1905,kubbATPmodel!$H$9:$HE$61,((HLOOKUP(F1905,kubbATPmodel!$I$5:$HE$61,56,0))+1),0),0)</f>
        <v>0</v>
      </c>
      <c r="H1905" s="15" t="str">
        <f t="shared" si="29"/>
        <v>nevyplněno</v>
      </c>
    </row>
    <row r="1906" spans="7:8" x14ac:dyDescent="0.25">
      <c r="G1906" s="12">
        <f>IF(H1906="ano",VLOOKUP('databáze bodů'!D1906,kubbATPmodel!$H$9:$HE$61,((HLOOKUP(F1906,kubbATPmodel!$I$5:$HE$61,56,0))+1),0),0)</f>
        <v>0</v>
      </c>
      <c r="H1906" s="15" t="str">
        <f t="shared" si="29"/>
        <v>nevyplněno</v>
      </c>
    </row>
    <row r="1907" spans="7:8" x14ac:dyDescent="0.25">
      <c r="G1907" s="12">
        <f>IF(H1907="ano",VLOOKUP('databáze bodů'!D1907,kubbATPmodel!$H$9:$HE$61,((HLOOKUP(F1907,kubbATPmodel!$I$5:$HE$61,56,0))+1),0),0)</f>
        <v>0</v>
      </c>
      <c r="H1907" s="15" t="str">
        <f t="shared" si="29"/>
        <v>nevyplněno</v>
      </c>
    </row>
    <row r="1908" spans="7:8" x14ac:dyDescent="0.25">
      <c r="G1908" s="12">
        <f>IF(H1908="ano",VLOOKUP('databáze bodů'!D1908,kubbATPmodel!$H$9:$HE$61,((HLOOKUP(F1908,kubbATPmodel!$I$5:$HE$61,56,0))+1),0),0)</f>
        <v>0</v>
      </c>
      <c r="H1908" s="15" t="str">
        <f t="shared" si="29"/>
        <v>nevyplněno</v>
      </c>
    </row>
    <row r="1909" spans="7:8" x14ac:dyDescent="0.25">
      <c r="G1909" s="12">
        <f>IF(H1909="ano",VLOOKUP('databáze bodů'!D1909,kubbATPmodel!$H$9:$HE$61,((HLOOKUP(F1909,kubbATPmodel!$I$5:$HE$61,56,0))+1),0),0)</f>
        <v>0</v>
      </c>
      <c r="H1909" s="15" t="str">
        <f t="shared" si="29"/>
        <v>nevyplněno</v>
      </c>
    </row>
    <row r="1910" spans="7:8" x14ac:dyDescent="0.25">
      <c r="G1910" s="12">
        <f>IF(H1910="ano",VLOOKUP('databáze bodů'!D1910,kubbATPmodel!$H$9:$HE$61,((HLOOKUP(F1910,kubbATPmodel!$I$5:$HE$61,56,0))+1),0),0)</f>
        <v>0</v>
      </c>
      <c r="H1910" s="15" t="str">
        <f t="shared" si="29"/>
        <v>nevyplněno</v>
      </c>
    </row>
    <row r="1911" spans="7:8" x14ac:dyDescent="0.25">
      <c r="G1911" s="12">
        <f>IF(H1911="ano",VLOOKUP('databáze bodů'!D1911,kubbATPmodel!$H$9:$HE$61,((HLOOKUP(F1911,kubbATPmodel!$I$5:$HE$61,56,0))+1),0),0)</f>
        <v>0</v>
      </c>
      <c r="H1911" s="15" t="str">
        <f t="shared" si="29"/>
        <v>nevyplněno</v>
      </c>
    </row>
    <row r="1912" spans="7:8" x14ac:dyDescent="0.25">
      <c r="G1912" s="12">
        <f>IF(H1912="ano",VLOOKUP('databáze bodů'!D1912,kubbATPmodel!$H$9:$HE$61,((HLOOKUP(F1912,kubbATPmodel!$I$5:$HE$61,56,0))+1),0),0)</f>
        <v>0</v>
      </c>
      <c r="H1912" s="15" t="str">
        <f t="shared" si="29"/>
        <v>nevyplněno</v>
      </c>
    </row>
    <row r="1913" spans="7:8" x14ac:dyDescent="0.25">
      <c r="G1913" s="12">
        <f>IF(H1913="ano",VLOOKUP('databáze bodů'!D1913,kubbATPmodel!$H$9:$HE$61,((HLOOKUP(F1913,kubbATPmodel!$I$5:$HE$61,56,0))+1),0),0)</f>
        <v>0</v>
      </c>
      <c r="H1913" s="15" t="str">
        <f t="shared" si="29"/>
        <v>nevyplněno</v>
      </c>
    </row>
    <row r="1914" spans="7:8" x14ac:dyDescent="0.25">
      <c r="G1914" s="12">
        <f>IF(H1914="ano",VLOOKUP('databáze bodů'!D1914,kubbATPmodel!$H$9:$HE$61,((HLOOKUP(F1914,kubbATPmodel!$I$5:$HE$61,56,0))+1),0),0)</f>
        <v>0</v>
      </c>
      <c r="H1914" s="15" t="str">
        <f t="shared" si="29"/>
        <v>nevyplněno</v>
      </c>
    </row>
    <row r="1915" spans="7:8" x14ac:dyDescent="0.25">
      <c r="G1915" s="12">
        <f>IF(H1915="ano",VLOOKUP('databáze bodů'!D1915,kubbATPmodel!$H$9:$HE$61,((HLOOKUP(F1915,kubbATPmodel!$I$5:$HE$61,56,0))+1),0),0)</f>
        <v>0</v>
      </c>
      <c r="H1915" s="15" t="str">
        <f t="shared" si="29"/>
        <v>nevyplněno</v>
      </c>
    </row>
    <row r="1916" spans="7:8" x14ac:dyDescent="0.25">
      <c r="G1916" s="12">
        <f>IF(H1916="ano",VLOOKUP('databáze bodů'!D1916,kubbATPmodel!$H$9:$HE$61,((HLOOKUP(F1916,kubbATPmodel!$I$5:$HE$61,56,0))+1),0),0)</f>
        <v>0</v>
      </c>
      <c r="H1916" s="15" t="str">
        <f t="shared" si="29"/>
        <v>nevyplněno</v>
      </c>
    </row>
    <row r="1917" spans="7:8" x14ac:dyDescent="0.25">
      <c r="G1917" s="12">
        <f>IF(H1917="ano",VLOOKUP('databáze bodů'!D1917,kubbATPmodel!$H$9:$HE$61,((HLOOKUP(F1917,kubbATPmodel!$I$5:$HE$61,56,0))+1),0),0)</f>
        <v>0</v>
      </c>
      <c r="H1917" s="15" t="str">
        <f t="shared" si="29"/>
        <v>nevyplněno</v>
      </c>
    </row>
    <row r="1918" spans="7:8" x14ac:dyDescent="0.25">
      <c r="G1918" s="12">
        <f>IF(H1918="ano",VLOOKUP('databáze bodů'!D1918,kubbATPmodel!$H$9:$HE$61,((HLOOKUP(F1918,kubbATPmodel!$I$5:$HE$61,56,0))+1),0),0)</f>
        <v>0</v>
      </c>
      <c r="H1918" s="15" t="str">
        <f t="shared" si="29"/>
        <v>nevyplněno</v>
      </c>
    </row>
    <row r="1919" spans="7:8" x14ac:dyDescent="0.25">
      <c r="G1919" s="12">
        <f>IF(H1919="ano",VLOOKUP('databáze bodů'!D1919,kubbATPmodel!$H$9:$HE$61,((HLOOKUP(F1919,kubbATPmodel!$I$5:$HE$61,56,0))+1),0),0)</f>
        <v>0</v>
      </c>
      <c r="H1919" s="15" t="str">
        <f t="shared" si="29"/>
        <v>nevyplněno</v>
      </c>
    </row>
    <row r="1920" spans="7:8" x14ac:dyDescent="0.25">
      <c r="G1920" s="12">
        <f>IF(H1920="ano",VLOOKUP('databáze bodů'!D1920,kubbATPmodel!$H$9:$HE$61,((HLOOKUP(F1920,kubbATPmodel!$I$5:$HE$61,56,0))+1),0),0)</f>
        <v>0</v>
      </c>
      <c r="H1920" s="15" t="str">
        <f t="shared" si="29"/>
        <v>nevyplněno</v>
      </c>
    </row>
    <row r="1921" spans="7:8" x14ac:dyDescent="0.25">
      <c r="G1921" s="12">
        <f>IF(H1921="ano",VLOOKUP('databáze bodů'!D1921,kubbATPmodel!$H$9:$HE$61,((HLOOKUP(F1921,kubbATPmodel!$I$5:$HE$61,56,0))+1),0),0)</f>
        <v>0</v>
      </c>
      <c r="H1921" s="15" t="str">
        <f t="shared" si="29"/>
        <v>nevyplněno</v>
      </c>
    </row>
    <row r="1922" spans="7:8" x14ac:dyDescent="0.25">
      <c r="G1922" s="12">
        <f>IF(H1922="ano",VLOOKUP('databáze bodů'!D1922,kubbATPmodel!$H$9:$HE$61,((HLOOKUP(F1922,kubbATPmodel!$I$5:$HE$61,56,0))+1),0),0)</f>
        <v>0</v>
      </c>
      <c r="H1922" s="15" t="str">
        <f t="shared" si="29"/>
        <v>nevyplněno</v>
      </c>
    </row>
    <row r="1923" spans="7:8" x14ac:dyDescent="0.25">
      <c r="G1923" s="12">
        <f>IF(H1923="ano",VLOOKUP('databáze bodů'!D1923,kubbATPmodel!$H$9:$HE$61,((HLOOKUP(F1923,kubbATPmodel!$I$5:$HE$61,56,0))+1),0),0)</f>
        <v>0</v>
      </c>
      <c r="H1923" s="15" t="str">
        <f t="shared" ref="H1923:H1986" si="30">IF(E1923=0,"nevyplněno",IF(($K$5-E1923)&lt;$K$3,"ano","ne"))</f>
        <v>nevyplněno</v>
      </c>
    </row>
    <row r="1924" spans="7:8" x14ac:dyDescent="0.25">
      <c r="G1924" s="12">
        <f>IF(H1924="ano",VLOOKUP('databáze bodů'!D1924,kubbATPmodel!$H$9:$HE$61,((HLOOKUP(F1924,kubbATPmodel!$I$5:$HE$61,56,0))+1),0),0)</f>
        <v>0</v>
      </c>
      <c r="H1924" s="15" t="str">
        <f t="shared" si="30"/>
        <v>nevyplněno</v>
      </c>
    </row>
    <row r="1925" spans="7:8" x14ac:dyDescent="0.25">
      <c r="G1925" s="12">
        <f>IF(H1925="ano",VLOOKUP('databáze bodů'!D1925,kubbATPmodel!$H$9:$HE$61,((HLOOKUP(F1925,kubbATPmodel!$I$5:$HE$61,56,0))+1),0),0)</f>
        <v>0</v>
      </c>
      <c r="H1925" s="15" t="str">
        <f t="shared" si="30"/>
        <v>nevyplněno</v>
      </c>
    </row>
    <row r="1926" spans="7:8" x14ac:dyDescent="0.25">
      <c r="G1926" s="12">
        <f>IF(H1926="ano",VLOOKUP('databáze bodů'!D1926,kubbATPmodel!$H$9:$HE$61,((HLOOKUP(F1926,kubbATPmodel!$I$5:$HE$61,56,0))+1),0),0)</f>
        <v>0</v>
      </c>
      <c r="H1926" s="15" t="str">
        <f t="shared" si="30"/>
        <v>nevyplněno</v>
      </c>
    </row>
    <row r="1927" spans="7:8" x14ac:dyDescent="0.25">
      <c r="G1927" s="12">
        <f>IF(H1927="ano",VLOOKUP('databáze bodů'!D1927,kubbATPmodel!$H$9:$HE$61,((HLOOKUP(F1927,kubbATPmodel!$I$5:$HE$61,56,0))+1),0),0)</f>
        <v>0</v>
      </c>
      <c r="H1927" s="15" t="str">
        <f t="shared" si="30"/>
        <v>nevyplněno</v>
      </c>
    </row>
    <row r="1928" spans="7:8" x14ac:dyDescent="0.25">
      <c r="G1928" s="12">
        <f>IF(H1928="ano",VLOOKUP('databáze bodů'!D1928,kubbATPmodel!$H$9:$HE$61,((HLOOKUP(F1928,kubbATPmodel!$I$5:$HE$61,56,0))+1),0),0)</f>
        <v>0</v>
      </c>
      <c r="H1928" s="15" t="str">
        <f t="shared" si="30"/>
        <v>nevyplněno</v>
      </c>
    </row>
    <row r="1929" spans="7:8" x14ac:dyDescent="0.25">
      <c r="G1929" s="12">
        <f>IF(H1929="ano",VLOOKUP('databáze bodů'!D1929,kubbATPmodel!$H$9:$HE$61,((HLOOKUP(F1929,kubbATPmodel!$I$5:$HE$61,56,0))+1),0),0)</f>
        <v>0</v>
      </c>
      <c r="H1929" s="15" t="str">
        <f t="shared" si="30"/>
        <v>nevyplněno</v>
      </c>
    </row>
    <row r="1930" spans="7:8" x14ac:dyDescent="0.25">
      <c r="G1930" s="12">
        <f>IF(H1930="ano",VLOOKUP('databáze bodů'!D1930,kubbATPmodel!$H$9:$HE$61,((HLOOKUP(F1930,kubbATPmodel!$I$5:$HE$61,56,0))+1),0),0)</f>
        <v>0</v>
      </c>
      <c r="H1930" s="15" t="str">
        <f t="shared" si="30"/>
        <v>nevyplněno</v>
      </c>
    </row>
    <row r="1931" spans="7:8" x14ac:dyDescent="0.25">
      <c r="G1931" s="12">
        <f>IF(H1931="ano",VLOOKUP('databáze bodů'!D1931,kubbATPmodel!$H$9:$HE$61,((HLOOKUP(F1931,kubbATPmodel!$I$5:$HE$61,56,0))+1),0),0)</f>
        <v>0</v>
      </c>
      <c r="H1931" s="15" t="str">
        <f t="shared" si="30"/>
        <v>nevyplněno</v>
      </c>
    </row>
    <row r="1932" spans="7:8" x14ac:dyDescent="0.25">
      <c r="G1932" s="12">
        <f>IF(H1932="ano",VLOOKUP('databáze bodů'!D1932,kubbATPmodel!$H$9:$HE$61,((HLOOKUP(F1932,kubbATPmodel!$I$5:$HE$61,56,0))+1),0),0)</f>
        <v>0</v>
      </c>
      <c r="H1932" s="15" t="str">
        <f t="shared" si="30"/>
        <v>nevyplněno</v>
      </c>
    </row>
    <row r="1933" spans="7:8" x14ac:dyDescent="0.25">
      <c r="G1933" s="12">
        <f>IF(H1933="ano",VLOOKUP('databáze bodů'!D1933,kubbATPmodel!$H$9:$HE$61,((HLOOKUP(F1933,kubbATPmodel!$I$5:$HE$61,56,0))+1),0),0)</f>
        <v>0</v>
      </c>
      <c r="H1933" s="15" t="str">
        <f t="shared" si="30"/>
        <v>nevyplněno</v>
      </c>
    </row>
    <row r="1934" spans="7:8" x14ac:dyDescent="0.25">
      <c r="G1934" s="12">
        <f>IF(H1934="ano",VLOOKUP('databáze bodů'!D1934,kubbATPmodel!$H$9:$HE$61,((HLOOKUP(F1934,kubbATPmodel!$I$5:$HE$61,56,0))+1),0),0)</f>
        <v>0</v>
      </c>
      <c r="H1934" s="15" t="str">
        <f t="shared" si="30"/>
        <v>nevyplněno</v>
      </c>
    </row>
    <row r="1935" spans="7:8" x14ac:dyDescent="0.25">
      <c r="G1935" s="12">
        <f>IF(H1935="ano",VLOOKUP('databáze bodů'!D1935,kubbATPmodel!$H$9:$HE$61,((HLOOKUP(F1935,kubbATPmodel!$I$5:$HE$61,56,0))+1),0),0)</f>
        <v>0</v>
      </c>
      <c r="H1935" s="15" t="str">
        <f t="shared" si="30"/>
        <v>nevyplněno</v>
      </c>
    </row>
    <row r="1936" spans="7:8" x14ac:dyDescent="0.25">
      <c r="G1936" s="12">
        <f>IF(H1936="ano",VLOOKUP('databáze bodů'!D1936,kubbATPmodel!$H$9:$HE$61,((HLOOKUP(F1936,kubbATPmodel!$I$5:$HE$61,56,0))+1),0),0)</f>
        <v>0</v>
      </c>
      <c r="H1936" s="15" t="str">
        <f t="shared" si="30"/>
        <v>nevyplněno</v>
      </c>
    </row>
    <row r="1937" spans="7:8" x14ac:dyDescent="0.25">
      <c r="G1937" s="12">
        <f>IF(H1937="ano",VLOOKUP('databáze bodů'!D1937,kubbATPmodel!$H$9:$HE$61,((HLOOKUP(F1937,kubbATPmodel!$I$5:$HE$61,56,0))+1),0),0)</f>
        <v>0</v>
      </c>
      <c r="H1937" s="15" t="str">
        <f t="shared" si="30"/>
        <v>nevyplněno</v>
      </c>
    </row>
    <row r="1938" spans="7:8" x14ac:dyDescent="0.25">
      <c r="G1938" s="12">
        <f>IF(H1938="ano",VLOOKUP('databáze bodů'!D1938,kubbATPmodel!$H$9:$HE$61,((HLOOKUP(F1938,kubbATPmodel!$I$5:$HE$61,56,0))+1),0),0)</f>
        <v>0</v>
      </c>
      <c r="H1938" s="15" t="str">
        <f t="shared" si="30"/>
        <v>nevyplněno</v>
      </c>
    </row>
    <row r="1939" spans="7:8" x14ac:dyDescent="0.25">
      <c r="G1939" s="12">
        <f>IF(H1939="ano",VLOOKUP('databáze bodů'!D1939,kubbATPmodel!$H$9:$HE$61,((HLOOKUP(F1939,kubbATPmodel!$I$5:$HE$61,56,0))+1),0),0)</f>
        <v>0</v>
      </c>
      <c r="H1939" s="15" t="str">
        <f t="shared" si="30"/>
        <v>nevyplněno</v>
      </c>
    </row>
    <row r="1940" spans="7:8" x14ac:dyDescent="0.25">
      <c r="G1940" s="12">
        <f>IF(H1940="ano",VLOOKUP('databáze bodů'!D1940,kubbATPmodel!$H$9:$HE$61,((HLOOKUP(F1940,kubbATPmodel!$I$5:$HE$61,56,0))+1),0),0)</f>
        <v>0</v>
      </c>
      <c r="H1940" s="15" t="str">
        <f t="shared" si="30"/>
        <v>nevyplněno</v>
      </c>
    </row>
    <row r="1941" spans="7:8" x14ac:dyDescent="0.25">
      <c r="G1941" s="12">
        <f>IF(H1941="ano",VLOOKUP('databáze bodů'!D1941,kubbATPmodel!$H$9:$HE$61,((HLOOKUP(F1941,kubbATPmodel!$I$5:$HE$61,56,0))+1),0),0)</f>
        <v>0</v>
      </c>
      <c r="H1941" s="15" t="str">
        <f t="shared" si="30"/>
        <v>nevyplněno</v>
      </c>
    </row>
    <row r="1942" spans="7:8" x14ac:dyDescent="0.25">
      <c r="G1942" s="12">
        <f>IF(H1942="ano",VLOOKUP('databáze bodů'!D1942,kubbATPmodel!$H$9:$HE$61,((HLOOKUP(F1942,kubbATPmodel!$I$5:$HE$61,56,0))+1),0),0)</f>
        <v>0</v>
      </c>
      <c r="H1942" s="15" t="str">
        <f t="shared" si="30"/>
        <v>nevyplněno</v>
      </c>
    </row>
    <row r="1943" spans="7:8" x14ac:dyDescent="0.25">
      <c r="G1943" s="12">
        <f>IF(H1943="ano",VLOOKUP('databáze bodů'!D1943,kubbATPmodel!$H$9:$HE$61,((HLOOKUP(F1943,kubbATPmodel!$I$5:$HE$61,56,0))+1),0),0)</f>
        <v>0</v>
      </c>
      <c r="H1943" s="15" t="str">
        <f t="shared" si="30"/>
        <v>nevyplněno</v>
      </c>
    </row>
    <row r="1944" spans="7:8" x14ac:dyDescent="0.25">
      <c r="G1944" s="12">
        <f>IF(H1944="ano",VLOOKUP('databáze bodů'!D1944,kubbATPmodel!$H$9:$HE$61,((HLOOKUP(F1944,kubbATPmodel!$I$5:$HE$61,56,0))+1),0),0)</f>
        <v>0</v>
      </c>
      <c r="H1944" s="15" t="str">
        <f t="shared" si="30"/>
        <v>nevyplněno</v>
      </c>
    </row>
    <row r="1945" spans="7:8" x14ac:dyDescent="0.25">
      <c r="G1945" s="12">
        <f>IF(H1945="ano",VLOOKUP('databáze bodů'!D1945,kubbATPmodel!$H$9:$HE$61,((HLOOKUP(F1945,kubbATPmodel!$I$5:$HE$61,56,0))+1),0),0)</f>
        <v>0</v>
      </c>
      <c r="H1945" s="15" t="str">
        <f t="shared" si="30"/>
        <v>nevyplněno</v>
      </c>
    </row>
    <row r="1946" spans="7:8" x14ac:dyDescent="0.25">
      <c r="G1946" s="12">
        <f>IF(H1946="ano",VLOOKUP('databáze bodů'!D1946,kubbATPmodel!$H$9:$HE$61,((HLOOKUP(F1946,kubbATPmodel!$I$5:$HE$61,56,0))+1),0),0)</f>
        <v>0</v>
      </c>
      <c r="H1946" s="15" t="str">
        <f t="shared" si="30"/>
        <v>nevyplněno</v>
      </c>
    </row>
    <row r="1947" spans="7:8" x14ac:dyDescent="0.25">
      <c r="G1947" s="12">
        <f>IF(H1947="ano",VLOOKUP('databáze bodů'!D1947,kubbATPmodel!$H$9:$HE$61,((HLOOKUP(F1947,kubbATPmodel!$I$5:$HE$61,56,0))+1),0),0)</f>
        <v>0</v>
      </c>
      <c r="H1947" s="15" t="str">
        <f t="shared" si="30"/>
        <v>nevyplněno</v>
      </c>
    </row>
    <row r="1948" spans="7:8" x14ac:dyDescent="0.25">
      <c r="G1948" s="12">
        <f>IF(H1948="ano",VLOOKUP('databáze bodů'!D1948,kubbATPmodel!$H$9:$HE$61,((HLOOKUP(F1948,kubbATPmodel!$I$5:$HE$61,56,0))+1),0),0)</f>
        <v>0</v>
      </c>
      <c r="H1948" s="15" t="str">
        <f t="shared" si="30"/>
        <v>nevyplněno</v>
      </c>
    </row>
    <row r="1949" spans="7:8" x14ac:dyDescent="0.25">
      <c r="G1949" s="12">
        <f>IF(H1949="ano",VLOOKUP('databáze bodů'!D1949,kubbATPmodel!$H$9:$HE$61,((HLOOKUP(F1949,kubbATPmodel!$I$5:$HE$61,56,0))+1),0),0)</f>
        <v>0</v>
      </c>
      <c r="H1949" s="15" t="str">
        <f t="shared" si="30"/>
        <v>nevyplněno</v>
      </c>
    </row>
    <row r="1950" spans="7:8" x14ac:dyDescent="0.25">
      <c r="G1950" s="12">
        <f>IF(H1950="ano",VLOOKUP('databáze bodů'!D1950,kubbATPmodel!$H$9:$HE$61,((HLOOKUP(F1950,kubbATPmodel!$I$5:$HE$61,56,0))+1),0),0)</f>
        <v>0</v>
      </c>
      <c r="H1950" s="15" t="str">
        <f t="shared" si="30"/>
        <v>nevyplněno</v>
      </c>
    </row>
    <row r="1951" spans="7:8" x14ac:dyDescent="0.25">
      <c r="G1951" s="12">
        <f>IF(H1951="ano",VLOOKUP('databáze bodů'!D1951,kubbATPmodel!$H$9:$HE$61,((HLOOKUP(F1951,kubbATPmodel!$I$5:$HE$61,56,0))+1),0),0)</f>
        <v>0</v>
      </c>
      <c r="H1951" s="15" t="str">
        <f t="shared" si="30"/>
        <v>nevyplněno</v>
      </c>
    </row>
    <row r="1952" spans="7:8" x14ac:dyDescent="0.25">
      <c r="G1952" s="12">
        <f>IF(H1952="ano",VLOOKUP('databáze bodů'!D1952,kubbATPmodel!$H$9:$HE$61,((HLOOKUP(F1952,kubbATPmodel!$I$5:$HE$61,56,0))+1),0),0)</f>
        <v>0</v>
      </c>
      <c r="H1952" s="15" t="str">
        <f t="shared" si="30"/>
        <v>nevyplněno</v>
      </c>
    </row>
    <row r="1953" spans="7:8" x14ac:dyDescent="0.25">
      <c r="G1953" s="12">
        <f>IF(H1953="ano",VLOOKUP('databáze bodů'!D1953,kubbATPmodel!$H$9:$HE$61,((HLOOKUP(F1953,kubbATPmodel!$I$5:$HE$61,56,0))+1),0),0)</f>
        <v>0</v>
      </c>
      <c r="H1953" s="15" t="str">
        <f t="shared" si="30"/>
        <v>nevyplněno</v>
      </c>
    </row>
    <row r="1954" spans="7:8" x14ac:dyDescent="0.25">
      <c r="G1954" s="12">
        <f>IF(H1954="ano",VLOOKUP('databáze bodů'!D1954,kubbATPmodel!$H$9:$HE$61,((HLOOKUP(F1954,kubbATPmodel!$I$5:$HE$61,56,0))+1),0),0)</f>
        <v>0</v>
      </c>
      <c r="H1954" s="15" t="str">
        <f t="shared" si="30"/>
        <v>nevyplněno</v>
      </c>
    </row>
    <row r="1955" spans="7:8" x14ac:dyDescent="0.25">
      <c r="G1955" s="12">
        <f>IF(H1955="ano",VLOOKUP('databáze bodů'!D1955,kubbATPmodel!$H$9:$HE$61,((HLOOKUP(F1955,kubbATPmodel!$I$5:$HE$61,56,0))+1),0),0)</f>
        <v>0</v>
      </c>
      <c r="H1955" s="15" t="str">
        <f t="shared" si="30"/>
        <v>nevyplněno</v>
      </c>
    </row>
    <row r="1956" spans="7:8" x14ac:dyDescent="0.25">
      <c r="G1956" s="12">
        <f>IF(H1956="ano",VLOOKUP('databáze bodů'!D1956,kubbATPmodel!$H$9:$HE$61,((HLOOKUP(F1956,kubbATPmodel!$I$5:$HE$61,56,0))+1),0),0)</f>
        <v>0</v>
      </c>
      <c r="H1956" s="15" t="str">
        <f t="shared" si="30"/>
        <v>nevyplněno</v>
      </c>
    </row>
    <row r="1957" spans="7:8" x14ac:dyDescent="0.25">
      <c r="G1957" s="12">
        <f>IF(H1957="ano",VLOOKUP('databáze bodů'!D1957,kubbATPmodel!$H$9:$HE$61,((HLOOKUP(F1957,kubbATPmodel!$I$5:$HE$61,56,0))+1),0),0)</f>
        <v>0</v>
      </c>
      <c r="H1957" s="15" t="str">
        <f t="shared" si="30"/>
        <v>nevyplněno</v>
      </c>
    </row>
    <row r="1958" spans="7:8" x14ac:dyDescent="0.25">
      <c r="G1958" s="12">
        <f>IF(H1958="ano",VLOOKUP('databáze bodů'!D1958,kubbATPmodel!$H$9:$HE$61,((HLOOKUP(F1958,kubbATPmodel!$I$5:$HE$61,56,0))+1),0),0)</f>
        <v>0</v>
      </c>
      <c r="H1958" s="15" t="str">
        <f t="shared" si="30"/>
        <v>nevyplněno</v>
      </c>
    </row>
    <row r="1959" spans="7:8" x14ac:dyDescent="0.25">
      <c r="G1959" s="12">
        <f>IF(H1959="ano",VLOOKUP('databáze bodů'!D1959,kubbATPmodel!$H$9:$HE$61,((HLOOKUP(F1959,kubbATPmodel!$I$5:$HE$61,56,0))+1),0),0)</f>
        <v>0</v>
      </c>
      <c r="H1959" s="15" t="str">
        <f t="shared" si="30"/>
        <v>nevyplněno</v>
      </c>
    </row>
    <row r="1960" spans="7:8" x14ac:dyDescent="0.25">
      <c r="G1960" s="12">
        <f>IF(H1960="ano",VLOOKUP('databáze bodů'!D1960,kubbATPmodel!$H$9:$HE$61,((HLOOKUP(F1960,kubbATPmodel!$I$5:$HE$61,56,0))+1),0),0)</f>
        <v>0</v>
      </c>
      <c r="H1960" s="15" t="str">
        <f t="shared" si="30"/>
        <v>nevyplněno</v>
      </c>
    </row>
    <row r="1961" spans="7:8" x14ac:dyDescent="0.25">
      <c r="G1961" s="12">
        <f>IF(H1961="ano",VLOOKUP('databáze bodů'!D1961,kubbATPmodel!$H$9:$HE$61,((HLOOKUP(F1961,kubbATPmodel!$I$5:$HE$61,56,0))+1),0),0)</f>
        <v>0</v>
      </c>
      <c r="H1961" s="15" t="str">
        <f t="shared" si="30"/>
        <v>nevyplněno</v>
      </c>
    </row>
    <row r="1962" spans="7:8" x14ac:dyDescent="0.25">
      <c r="G1962" s="12">
        <f>IF(H1962="ano",VLOOKUP('databáze bodů'!D1962,kubbATPmodel!$H$9:$HE$61,((HLOOKUP(F1962,kubbATPmodel!$I$5:$HE$61,56,0))+1),0),0)</f>
        <v>0</v>
      </c>
      <c r="H1962" s="15" t="str">
        <f t="shared" si="30"/>
        <v>nevyplněno</v>
      </c>
    </row>
    <row r="1963" spans="7:8" x14ac:dyDescent="0.25">
      <c r="G1963" s="12">
        <f>IF(H1963="ano",VLOOKUP('databáze bodů'!D1963,kubbATPmodel!$H$9:$HE$61,((HLOOKUP(F1963,kubbATPmodel!$I$5:$HE$61,56,0))+1),0),0)</f>
        <v>0</v>
      </c>
      <c r="H1963" s="15" t="str">
        <f t="shared" si="30"/>
        <v>nevyplněno</v>
      </c>
    </row>
    <row r="1964" spans="7:8" x14ac:dyDescent="0.25">
      <c r="G1964" s="12">
        <f>IF(H1964="ano",VLOOKUP('databáze bodů'!D1964,kubbATPmodel!$H$9:$HE$61,((HLOOKUP(F1964,kubbATPmodel!$I$5:$HE$61,56,0))+1),0),0)</f>
        <v>0</v>
      </c>
      <c r="H1964" s="15" t="str">
        <f t="shared" si="30"/>
        <v>nevyplněno</v>
      </c>
    </row>
    <row r="1965" spans="7:8" x14ac:dyDescent="0.25">
      <c r="G1965" s="12">
        <f>IF(H1965="ano",VLOOKUP('databáze bodů'!D1965,kubbATPmodel!$H$9:$HE$61,((HLOOKUP(F1965,kubbATPmodel!$I$5:$HE$61,56,0))+1),0),0)</f>
        <v>0</v>
      </c>
      <c r="H1965" s="15" t="str">
        <f t="shared" si="30"/>
        <v>nevyplněno</v>
      </c>
    </row>
    <row r="1966" spans="7:8" x14ac:dyDescent="0.25">
      <c r="G1966" s="12">
        <f>IF(H1966="ano",VLOOKUP('databáze bodů'!D1966,kubbATPmodel!$H$9:$HE$61,((HLOOKUP(F1966,kubbATPmodel!$I$5:$HE$61,56,0))+1),0),0)</f>
        <v>0</v>
      </c>
      <c r="H1966" s="15" t="str">
        <f t="shared" si="30"/>
        <v>nevyplněno</v>
      </c>
    </row>
    <row r="1967" spans="7:8" x14ac:dyDescent="0.25">
      <c r="G1967" s="12">
        <f>IF(H1967="ano",VLOOKUP('databáze bodů'!D1967,kubbATPmodel!$H$9:$HE$61,((HLOOKUP(F1967,kubbATPmodel!$I$5:$HE$61,56,0))+1),0),0)</f>
        <v>0</v>
      </c>
      <c r="H1967" s="15" t="str">
        <f t="shared" si="30"/>
        <v>nevyplněno</v>
      </c>
    </row>
    <row r="1968" spans="7:8" x14ac:dyDescent="0.25">
      <c r="G1968" s="12">
        <f>IF(H1968="ano",VLOOKUP('databáze bodů'!D1968,kubbATPmodel!$H$9:$HE$61,((HLOOKUP(F1968,kubbATPmodel!$I$5:$HE$61,56,0))+1),0),0)</f>
        <v>0</v>
      </c>
      <c r="H1968" s="15" t="str">
        <f t="shared" si="30"/>
        <v>nevyplněno</v>
      </c>
    </row>
    <row r="1969" spans="7:8" x14ac:dyDescent="0.25">
      <c r="G1969" s="12">
        <f>IF(H1969="ano",VLOOKUP('databáze bodů'!D1969,kubbATPmodel!$H$9:$HE$61,((HLOOKUP(F1969,kubbATPmodel!$I$5:$HE$61,56,0))+1),0),0)</f>
        <v>0</v>
      </c>
      <c r="H1969" s="15" t="str">
        <f t="shared" si="30"/>
        <v>nevyplněno</v>
      </c>
    </row>
    <row r="1970" spans="7:8" x14ac:dyDescent="0.25">
      <c r="G1970" s="12">
        <f>IF(H1970="ano",VLOOKUP('databáze bodů'!D1970,kubbATPmodel!$H$9:$HE$61,((HLOOKUP(F1970,kubbATPmodel!$I$5:$HE$61,56,0))+1),0),0)</f>
        <v>0</v>
      </c>
      <c r="H1970" s="15" t="str">
        <f t="shared" si="30"/>
        <v>nevyplněno</v>
      </c>
    </row>
    <row r="1971" spans="7:8" x14ac:dyDescent="0.25">
      <c r="G1971" s="12">
        <f>IF(H1971="ano",VLOOKUP('databáze bodů'!D1971,kubbATPmodel!$H$9:$HE$61,((HLOOKUP(F1971,kubbATPmodel!$I$5:$HE$61,56,0))+1),0),0)</f>
        <v>0</v>
      </c>
      <c r="H1971" s="15" t="str">
        <f t="shared" si="30"/>
        <v>nevyplněno</v>
      </c>
    </row>
    <row r="1972" spans="7:8" x14ac:dyDescent="0.25">
      <c r="G1972" s="12">
        <f>IF(H1972="ano",VLOOKUP('databáze bodů'!D1972,kubbATPmodel!$H$9:$HE$61,((HLOOKUP(F1972,kubbATPmodel!$I$5:$HE$61,56,0))+1),0),0)</f>
        <v>0</v>
      </c>
      <c r="H1972" s="15" t="str">
        <f t="shared" si="30"/>
        <v>nevyplněno</v>
      </c>
    </row>
    <row r="1973" spans="7:8" x14ac:dyDescent="0.25">
      <c r="G1973" s="12">
        <f>IF(H1973="ano",VLOOKUP('databáze bodů'!D1973,kubbATPmodel!$H$9:$HE$61,((HLOOKUP(F1973,kubbATPmodel!$I$5:$HE$61,56,0))+1),0),0)</f>
        <v>0</v>
      </c>
      <c r="H1973" s="15" t="str">
        <f t="shared" si="30"/>
        <v>nevyplněno</v>
      </c>
    </row>
    <row r="1974" spans="7:8" x14ac:dyDescent="0.25">
      <c r="G1974" s="12">
        <f>IF(H1974="ano",VLOOKUP('databáze bodů'!D1974,kubbATPmodel!$H$9:$HE$61,((HLOOKUP(F1974,kubbATPmodel!$I$5:$HE$61,56,0))+1),0),0)</f>
        <v>0</v>
      </c>
      <c r="H1974" s="15" t="str">
        <f t="shared" si="30"/>
        <v>nevyplněno</v>
      </c>
    </row>
    <row r="1975" spans="7:8" x14ac:dyDescent="0.25">
      <c r="G1975" s="12">
        <f>IF(H1975="ano",VLOOKUP('databáze bodů'!D1975,kubbATPmodel!$H$9:$HE$61,((HLOOKUP(F1975,kubbATPmodel!$I$5:$HE$61,56,0))+1),0),0)</f>
        <v>0</v>
      </c>
      <c r="H1975" s="15" t="str">
        <f t="shared" si="30"/>
        <v>nevyplněno</v>
      </c>
    </row>
    <row r="1976" spans="7:8" x14ac:dyDescent="0.25">
      <c r="G1976" s="12">
        <f>IF(H1976="ano",VLOOKUP('databáze bodů'!D1976,kubbATPmodel!$H$9:$HE$61,((HLOOKUP(F1976,kubbATPmodel!$I$5:$HE$61,56,0))+1),0),0)</f>
        <v>0</v>
      </c>
      <c r="H1976" s="15" t="str">
        <f t="shared" si="30"/>
        <v>nevyplněno</v>
      </c>
    </row>
    <row r="1977" spans="7:8" x14ac:dyDescent="0.25">
      <c r="G1977" s="12">
        <f>IF(H1977="ano",VLOOKUP('databáze bodů'!D1977,kubbATPmodel!$H$9:$HE$61,((HLOOKUP(F1977,kubbATPmodel!$I$5:$HE$61,56,0))+1),0),0)</f>
        <v>0</v>
      </c>
      <c r="H1977" s="15" t="str">
        <f t="shared" si="30"/>
        <v>nevyplněno</v>
      </c>
    </row>
    <row r="1978" spans="7:8" x14ac:dyDescent="0.25">
      <c r="G1978" s="12">
        <f>IF(H1978="ano",VLOOKUP('databáze bodů'!D1978,kubbATPmodel!$H$9:$HE$61,((HLOOKUP(F1978,kubbATPmodel!$I$5:$HE$61,56,0))+1),0),0)</f>
        <v>0</v>
      </c>
      <c r="H1978" s="15" t="str">
        <f t="shared" si="30"/>
        <v>nevyplněno</v>
      </c>
    </row>
    <row r="1979" spans="7:8" x14ac:dyDescent="0.25">
      <c r="G1979" s="12">
        <f>IF(H1979="ano",VLOOKUP('databáze bodů'!D1979,kubbATPmodel!$H$9:$HE$61,((HLOOKUP(F1979,kubbATPmodel!$I$5:$HE$61,56,0))+1),0),0)</f>
        <v>0</v>
      </c>
      <c r="H1979" s="15" t="str">
        <f t="shared" si="30"/>
        <v>nevyplněno</v>
      </c>
    </row>
    <row r="1980" spans="7:8" x14ac:dyDescent="0.25">
      <c r="G1980" s="12">
        <f>IF(H1980="ano",VLOOKUP('databáze bodů'!D1980,kubbATPmodel!$H$9:$HE$61,((HLOOKUP(F1980,kubbATPmodel!$I$5:$HE$61,56,0))+1),0),0)</f>
        <v>0</v>
      </c>
      <c r="H1980" s="15" t="str">
        <f t="shared" si="30"/>
        <v>nevyplněno</v>
      </c>
    </row>
    <row r="1981" spans="7:8" x14ac:dyDescent="0.25">
      <c r="G1981" s="12">
        <f>IF(H1981="ano",VLOOKUP('databáze bodů'!D1981,kubbATPmodel!$H$9:$HE$61,((HLOOKUP(F1981,kubbATPmodel!$I$5:$HE$61,56,0))+1),0),0)</f>
        <v>0</v>
      </c>
      <c r="H1981" s="15" t="str">
        <f t="shared" si="30"/>
        <v>nevyplněno</v>
      </c>
    </row>
    <row r="1982" spans="7:8" x14ac:dyDescent="0.25">
      <c r="G1982" s="12">
        <f>IF(H1982="ano",VLOOKUP('databáze bodů'!D1982,kubbATPmodel!$H$9:$HE$61,((HLOOKUP(F1982,kubbATPmodel!$I$5:$HE$61,56,0))+1),0),0)</f>
        <v>0</v>
      </c>
      <c r="H1982" s="15" t="str">
        <f t="shared" si="30"/>
        <v>nevyplněno</v>
      </c>
    </row>
    <row r="1983" spans="7:8" x14ac:dyDescent="0.25">
      <c r="G1983" s="12">
        <f>IF(H1983="ano",VLOOKUP('databáze bodů'!D1983,kubbATPmodel!$H$9:$HE$61,((HLOOKUP(F1983,kubbATPmodel!$I$5:$HE$61,56,0))+1),0),0)</f>
        <v>0</v>
      </c>
      <c r="H1983" s="15" t="str">
        <f t="shared" si="30"/>
        <v>nevyplněno</v>
      </c>
    </row>
    <row r="1984" spans="7:8" x14ac:dyDescent="0.25">
      <c r="G1984" s="12">
        <f>IF(H1984="ano",VLOOKUP('databáze bodů'!D1984,kubbATPmodel!$H$9:$HE$61,((HLOOKUP(F1984,kubbATPmodel!$I$5:$HE$61,56,0))+1),0),0)</f>
        <v>0</v>
      </c>
      <c r="H1984" s="15" t="str">
        <f t="shared" si="30"/>
        <v>nevyplněno</v>
      </c>
    </row>
    <row r="1985" spans="7:8" x14ac:dyDescent="0.25">
      <c r="G1985" s="12">
        <f>IF(H1985="ano",VLOOKUP('databáze bodů'!D1985,kubbATPmodel!$H$9:$HE$61,((HLOOKUP(F1985,kubbATPmodel!$I$5:$HE$61,56,0))+1),0),0)</f>
        <v>0</v>
      </c>
      <c r="H1985" s="15" t="str">
        <f t="shared" si="30"/>
        <v>nevyplněno</v>
      </c>
    </row>
    <row r="1986" spans="7:8" x14ac:dyDescent="0.25">
      <c r="G1986" s="12">
        <f>IF(H1986="ano",VLOOKUP('databáze bodů'!D1986,kubbATPmodel!$H$9:$HE$61,((HLOOKUP(F1986,kubbATPmodel!$I$5:$HE$61,56,0))+1),0),0)</f>
        <v>0</v>
      </c>
      <c r="H1986" s="15" t="str">
        <f t="shared" si="30"/>
        <v>nevyplněno</v>
      </c>
    </row>
    <row r="1987" spans="7:8" x14ac:dyDescent="0.25">
      <c r="G1987" s="12">
        <f>IF(H1987="ano",VLOOKUP('databáze bodů'!D1987,kubbATPmodel!$H$9:$HE$61,((HLOOKUP(F1987,kubbATPmodel!$I$5:$HE$61,56,0))+1),0),0)</f>
        <v>0</v>
      </c>
      <c r="H1987" s="15" t="str">
        <f t="shared" ref="H1987:H2050" si="31">IF(E1987=0,"nevyplněno",IF(($K$5-E1987)&lt;$K$3,"ano","ne"))</f>
        <v>nevyplněno</v>
      </c>
    </row>
    <row r="1988" spans="7:8" x14ac:dyDescent="0.25">
      <c r="G1988" s="12">
        <f>IF(H1988="ano",VLOOKUP('databáze bodů'!D1988,kubbATPmodel!$H$9:$HE$61,((HLOOKUP(F1988,kubbATPmodel!$I$5:$HE$61,56,0))+1),0),0)</f>
        <v>0</v>
      </c>
      <c r="H1988" s="15" t="str">
        <f t="shared" si="31"/>
        <v>nevyplněno</v>
      </c>
    </row>
    <row r="1989" spans="7:8" x14ac:dyDescent="0.25">
      <c r="G1989" s="12">
        <f>IF(H1989="ano",VLOOKUP('databáze bodů'!D1989,kubbATPmodel!$H$9:$HE$61,((HLOOKUP(F1989,kubbATPmodel!$I$5:$HE$61,56,0))+1),0),0)</f>
        <v>0</v>
      </c>
      <c r="H1989" s="15" t="str">
        <f t="shared" si="31"/>
        <v>nevyplněno</v>
      </c>
    </row>
    <row r="1990" spans="7:8" x14ac:dyDescent="0.25">
      <c r="G1990" s="12">
        <f>IF(H1990="ano",VLOOKUP('databáze bodů'!D1990,kubbATPmodel!$H$9:$HE$61,((HLOOKUP(F1990,kubbATPmodel!$I$5:$HE$61,56,0))+1),0),0)</f>
        <v>0</v>
      </c>
      <c r="H1990" s="15" t="str">
        <f t="shared" si="31"/>
        <v>nevyplněno</v>
      </c>
    </row>
    <row r="1991" spans="7:8" x14ac:dyDescent="0.25">
      <c r="G1991" s="12">
        <f>IF(H1991="ano",VLOOKUP('databáze bodů'!D1991,kubbATPmodel!$H$9:$HE$61,((HLOOKUP(F1991,kubbATPmodel!$I$5:$HE$61,56,0))+1),0),0)</f>
        <v>0</v>
      </c>
      <c r="H1991" s="15" t="str">
        <f t="shared" si="31"/>
        <v>nevyplněno</v>
      </c>
    </row>
    <row r="1992" spans="7:8" x14ac:dyDescent="0.25">
      <c r="G1992" s="12">
        <f>IF(H1992="ano",VLOOKUP('databáze bodů'!D1992,kubbATPmodel!$H$9:$HE$61,((HLOOKUP(F1992,kubbATPmodel!$I$5:$HE$61,56,0))+1),0),0)</f>
        <v>0</v>
      </c>
      <c r="H1992" s="15" t="str">
        <f t="shared" si="31"/>
        <v>nevyplněno</v>
      </c>
    </row>
    <row r="1993" spans="7:8" x14ac:dyDescent="0.25">
      <c r="G1993" s="12">
        <f>IF(H1993="ano",VLOOKUP('databáze bodů'!D1993,kubbATPmodel!$H$9:$HE$61,((HLOOKUP(F1993,kubbATPmodel!$I$5:$HE$61,56,0))+1),0),0)</f>
        <v>0</v>
      </c>
      <c r="H1993" s="15" t="str">
        <f t="shared" si="31"/>
        <v>nevyplněno</v>
      </c>
    </row>
    <row r="1994" spans="7:8" x14ac:dyDescent="0.25">
      <c r="G1994" s="12">
        <f>IF(H1994="ano",VLOOKUP('databáze bodů'!D1994,kubbATPmodel!$H$9:$HE$61,((HLOOKUP(F1994,kubbATPmodel!$I$5:$HE$61,56,0))+1),0),0)</f>
        <v>0</v>
      </c>
      <c r="H1994" s="15" t="str">
        <f t="shared" si="31"/>
        <v>nevyplněno</v>
      </c>
    </row>
    <row r="1995" spans="7:8" x14ac:dyDescent="0.25">
      <c r="G1995" s="12">
        <f>IF(H1995="ano",VLOOKUP('databáze bodů'!D1995,kubbATPmodel!$H$9:$HE$61,((HLOOKUP(F1995,kubbATPmodel!$I$5:$HE$61,56,0))+1),0),0)</f>
        <v>0</v>
      </c>
      <c r="H1995" s="15" t="str">
        <f t="shared" si="31"/>
        <v>nevyplněno</v>
      </c>
    </row>
    <row r="1996" spans="7:8" x14ac:dyDescent="0.25">
      <c r="G1996" s="12">
        <f>IF(H1996="ano",VLOOKUP('databáze bodů'!D1996,kubbATPmodel!$H$9:$HE$61,((HLOOKUP(F1996,kubbATPmodel!$I$5:$HE$61,56,0))+1),0),0)</f>
        <v>0</v>
      </c>
      <c r="H1996" s="15" t="str">
        <f t="shared" si="31"/>
        <v>nevyplněno</v>
      </c>
    </row>
    <row r="1997" spans="7:8" x14ac:dyDescent="0.25">
      <c r="G1997" s="12">
        <f>IF(H1997="ano",VLOOKUP('databáze bodů'!D1997,kubbATPmodel!$H$9:$HE$61,((HLOOKUP(F1997,kubbATPmodel!$I$5:$HE$61,56,0))+1),0),0)</f>
        <v>0</v>
      </c>
      <c r="H1997" s="15" t="str">
        <f t="shared" si="31"/>
        <v>nevyplněno</v>
      </c>
    </row>
    <row r="1998" spans="7:8" x14ac:dyDescent="0.25">
      <c r="G1998" s="12">
        <f>IF(H1998="ano",VLOOKUP('databáze bodů'!D1998,kubbATPmodel!$H$9:$HE$61,((HLOOKUP(F1998,kubbATPmodel!$I$5:$HE$61,56,0))+1),0),0)</f>
        <v>0</v>
      </c>
      <c r="H1998" s="15" t="str">
        <f t="shared" si="31"/>
        <v>nevyplněno</v>
      </c>
    </row>
    <row r="1999" spans="7:8" x14ac:dyDescent="0.25">
      <c r="G1999" s="12">
        <f>IF(H1999="ano",VLOOKUP('databáze bodů'!D1999,kubbATPmodel!$H$9:$HE$61,((HLOOKUP(F1999,kubbATPmodel!$I$5:$HE$61,56,0))+1),0),0)</f>
        <v>0</v>
      </c>
      <c r="H1999" s="15" t="str">
        <f t="shared" si="31"/>
        <v>nevyplněno</v>
      </c>
    </row>
    <row r="2000" spans="7:8" x14ac:dyDescent="0.25">
      <c r="G2000" s="12">
        <f>IF(H2000="ano",VLOOKUP('databáze bodů'!D2000,kubbATPmodel!$H$9:$HE$61,((HLOOKUP(F2000,kubbATPmodel!$I$5:$HE$61,56,0))+1),0),0)</f>
        <v>0</v>
      </c>
      <c r="H2000" s="15" t="str">
        <f t="shared" si="31"/>
        <v>nevyplněno</v>
      </c>
    </row>
    <row r="2001" spans="7:8" x14ac:dyDescent="0.25">
      <c r="G2001" s="12">
        <f>IF(H2001="ano",VLOOKUP('databáze bodů'!D2001,kubbATPmodel!$H$9:$HE$61,((HLOOKUP(F2001,kubbATPmodel!$I$5:$HE$61,56,0))+1),0),0)</f>
        <v>0</v>
      </c>
      <c r="H2001" s="15" t="str">
        <f t="shared" si="31"/>
        <v>nevyplněno</v>
      </c>
    </row>
    <row r="2002" spans="7:8" x14ac:dyDescent="0.25">
      <c r="G2002" s="12">
        <f>IF(H2002="ano",VLOOKUP('databáze bodů'!D2002,kubbATPmodel!$H$9:$HE$61,((HLOOKUP(F2002,kubbATPmodel!$I$5:$HE$61,56,0))+1),0),0)</f>
        <v>0</v>
      </c>
      <c r="H2002" s="15" t="str">
        <f t="shared" si="31"/>
        <v>nevyplněno</v>
      </c>
    </row>
    <row r="2003" spans="7:8" x14ac:dyDescent="0.25">
      <c r="G2003" s="12">
        <f>IF(H2003="ano",VLOOKUP('databáze bodů'!D2003,kubbATPmodel!$H$9:$HE$61,((HLOOKUP(F2003,kubbATPmodel!$I$5:$HE$61,56,0))+1),0),0)</f>
        <v>0</v>
      </c>
      <c r="H2003" s="15" t="str">
        <f t="shared" si="31"/>
        <v>nevyplněno</v>
      </c>
    </row>
    <row r="2004" spans="7:8" x14ac:dyDescent="0.25">
      <c r="G2004" s="12">
        <f>IF(H2004="ano",VLOOKUP('databáze bodů'!D2004,kubbATPmodel!$H$9:$HE$61,((HLOOKUP(F2004,kubbATPmodel!$I$5:$HE$61,56,0))+1),0),0)</f>
        <v>0</v>
      </c>
      <c r="H2004" s="15" t="str">
        <f t="shared" si="31"/>
        <v>nevyplněno</v>
      </c>
    </row>
    <row r="2005" spans="7:8" x14ac:dyDescent="0.25">
      <c r="G2005" s="12">
        <f>IF(H2005="ano",VLOOKUP('databáze bodů'!D2005,kubbATPmodel!$H$9:$HE$61,((HLOOKUP(F2005,kubbATPmodel!$I$5:$HE$61,56,0))+1),0),0)</f>
        <v>0</v>
      </c>
      <c r="H2005" s="15" t="str">
        <f t="shared" si="31"/>
        <v>nevyplněno</v>
      </c>
    </row>
    <row r="2006" spans="7:8" x14ac:dyDescent="0.25">
      <c r="G2006" s="12">
        <f>IF(H2006="ano",VLOOKUP('databáze bodů'!D2006,kubbATPmodel!$H$9:$HE$61,((HLOOKUP(F2006,kubbATPmodel!$I$5:$HE$61,56,0))+1),0),0)</f>
        <v>0</v>
      </c>
      <c r="H2006" s="15" t="str">
        <f t="shared" si="31"/>
        <v>nevyplněno</v>
      </c>
    </row>
    <row r="2007" spans="7:8" x14ac:dyDescent="0.25">
      <c r="G2007" s="12">
        <f>IF(H2007="ano",VLOOKUP('databáze bodů'!D2007,kubbATPmodel!$H$9:$HE$61,((HLOOKUP(F2007,kubbATPmodel!$I$5:$HE$61,56,0))+1),0),0)</f>
        <v>0</v>
      </c>
      <c r="H2007" s="15" t="str">
        <f t="shared" si="31"/>
        <v>nevyplněno</v>
      </c>
    </row>
    <row r="2008" spans="7:8" x14ac:dyDescent="0.25">
      <c r="G2008" s="12">
        <f>IF(H2008="ano",VLOOKUP('databáze bodů'!D2008,kubbATPmodel!$H$9:$HE$61,((HLOOKUP(F2008,kubbATPmodel!$I$5:$HE$61,56,0))+1),0),0)</f>
        <v>0</v>
      </c>
      <c r="H2008" s="15" t="str">
        <f t="shared" si="31"/>
        <v>nevyplněno</v>
      </c>
    </row>
    <row r="2009" spans="7:8" x14ac:dyDescent="0.25">
      <c r="G2009" s="12">
        <f>IF(H2009="ano",VLOOKUP('databáze bodů'!D2009,kubbATPmodel!$H$9:$HE$61,((HLOOKUP(F2009,kubbATPmodel!$I$5:$HE$61,56,0))+1),0),0)</f>
        <v>0</v>
      </c>
      <c r="H2009" s="15" t="str">
        <f t="shared" si="31"/>
        <v>nevyplněno</v>
      </c>
    </row>
    <row r="2010" spans="7:8" x14ac:dyDescent="0.25">
      <c r="G2010" s="12">
        <f>IF(H2010="ano",VLOOKUP('databáze bodů'!D2010,kubbATPmodel!$H$9:$HE$61,((HLOOKUP(F2010,kubbATPmodel!$I$5:$HE$61,56,0))+1),0),0)</f>
        <v>0</v>
      </c>
      <c r="H2010" s="15" t="str">
        <f t="shared" si="31"/>
        <v>nevyplněno</v>
      </c>
    </row>
    <row r="2011" spans="7:8" x14ac:dyDescent="0.25">
      <c r="G2011" s="12">
        <f>IF(H2011="ano",VLOOKUP('databáze bodů'!D2011,kubbATPmodel!$H$9:$HE$61,((HLOOKUP(F2011,kubbATPmodel!$I$5:$HE$61,56,0))+1),0),0)</f>
        <v>0</v>
      </c>
      <c r="H2011" s="15" t="str">
        <f t="shared" si="31"/>
        <v>nevyplněno</v>
      </c>
    </row>
    <row r="2012" spans="7:8" x14ac:dyDescent="0.25">
      <c r="G2012" s="12">
        <f>IF(H2012="ano",VLOOKUP('databáze bodů'!D2012,kubbATPmodel!$H$9:$HE$61,((HLOOKUP(F2012,kubbATPmodel!$I$5:$HE$61,56,0))+1),0),0)</f>
        <v>0</v>
      </c>
      <c r="H2012" s="15" t="str">
        <f t="shared" si="31"/>
        <v>nevyplněno</v>
      </c>
    </row>
    <row r="2013" spans="7:8" x14ac:dyDescent="0.25">
      <c r="G2013" s="12">
        <f>IF(H2013="ano",VLOOKUP('databáze bodů'!D2013,kubbATPmodel!$H$9:$HE$61,((HLOOKUP(F2013,kubbATPmodel!$I$5:$HE$61,56,0))+1),0),0)</f>
        <v>0</v>
      </c>
      <c r="H2013" s="15" t="str">
        <f t="shared" si="31"/>
        <v>nevyplněno</v>
      </c>
    </row>
    <row r="2014" spans="7:8" x14ac:dyDescent="0.25">
      <c r="G2014" s="12">
        <f>IF(H2014="ano",VLOOKUP('databáze bodů'!D2014,kubbATPmodel!$H$9:$HE$61,((HLOOKUP(F2014,kubbATPmodel!$I$5:$HE$61,56,0))+1),0),0)</f>
        <v>0</v>
      </c>
      <c r="H2014" s="15" t="str">
        <f t="shared" si="31"/>
        <v>nevyplněno</v>
      </c>
    </row>
    <row r="2015" spans="7:8" x14ac:dyDescent="0.25">
      <c r="G2015" s="12">
        <f>IF(H2015="ano",VLOOKUP('databáze bodů'!D2015,kubbATPmodel!$H$9:$HE$61,((HLOOKUP(F2015,kubbATPmodel!$I$5:$HE$61,56,0))+1),0),0)</f>
        <v>0</v>
      </c>
      <c r="H2015" s="15" t="str">
        <f t="shared" si="31"/>
        <v>nevyplněno</v>
      </c>
    </row>
    <row r="2016" spans="7:8" x14ac:dyDescent="0.25">
      <c r="G2016" s="12">
        <f>IF(H2016="ano",VLOOKUP('databáze bodů'!D2016,kubbATPmodel!$H$9:$HE$61,((HLOOKUP(F2016,kubbATPmodel!$I$5:$HE$61,56,0))+1),0),0)</f>
        <v>0</v>
      </c>
      <c r="H2016" s="15" t="str">
        <f t="shared" si="31"/>
        <v>nevyplněno</v>
      </c>
    </row>
    <row r="2017" spans="7:8" x14ac:dyDescent="0.25">
      <c r="G2017" s="12">
        <f>IF(H2017="ano",VLOOKUP('databáze bodů'!D2017,kubbATPmodel!$H$9:$HE$61,((HLOOKUP(F2017,kubbATPmodel!$I$5:$HE$61,56,0))+1),0),0)</f>
        <v>0</v>
      </c>
      <c r="H2017" s="15" t="str">
        <f t="shared" si="31"/>
        <v>nevyplněno</v>
      </c>
    </row>
    <row r="2018" spans="7:8" x14ac:dyDescent="0.25">
      <c r="G2018" s="12">
        <f>IF(H2018="ano",VLOOKUP('databáze bodů'!D2018,kubbATPmodel!$H$9:$HE$61,((HLOOKUP(F2018,kubbATPmodel!$I$5:$HE$61,56,0))+1),0),0)</f>
        <v>0</v>
      </c>
      <c r="H2018" s="15" t="str">
        <f t="shared" si="31"/>
        <v>nevyplněno</v>
      </c>
    </row>
    <row r="2019" spans="7:8" x14ac:dyDescent="0.25">
      <c r="G2019" s="12">
        <f>IF(H2019="ano",VLOOKUP('databáze bodů'!D2019,kubbATPmodel!$H$9:$HE$61,((HLOOKUP(F2019,kubbATPmodel!$I$5:$HE$61,56,0))+1),0),0)</f>
        <v>0</v>
      </c>
      <c r="H2019" s="15" t="str">
        <f t="shared" si="31"/>
        <v>nevyplněno</v>
      </c>
    </row>
    <row r="2020" spans="7:8" x14ac:dyDescent="0.25">
      <c r="G2020" s="12">
        <f>IF(H2020="ano",VLOOKUP('databáze bodů'!D2020,kubbATPmodel!$H$9:$HE$61,((HLOOKUP(F2020,kubbATPmodel!$I$5:$HE$61,56,0))+1),0),0)</f>
        <v>0</v>
      </c>
      <c r="H2020" s="15" t="str">
        <f t="shared" si="31"/>
        <v>nevyplněno</v>
      </c>
    </row>
    <row r="2021" spans="7:8" x14ac:dyDescent="0.25">
      <c r="G2021" s="12">
        <f>IF(H2021="ano",VLOOKUP('databáze bodů'!D2021,kubbATPmodel!$H$9:$HE$61,((HLOOKUP(F2021,kubbATPmodel!$I$5:$HE$61,56,0))+1),0),0)</f>
        <v>0</v>
      </c>
      <c r="H2021" s="15" t="str">
        <f t="shared" si="31"/>
        <v>nevyplněno</v>
      </c>
    </row>
    <row r="2022" spans="7:8" x14ac:dyDescent="0.25">
      <c r="G2022" s="12">
        <f>IF(H2022="ano",VLOOKUP('databáze bodů'!D2022,kubbATPmodel!$H$9:$HE$61,((HLOOKUP(F2022,kubbATPmodel!$I$5:$HE$61,56,0))+1),0),0)</f>
        <v>0</v>
      </c>
      <c r="H2022" s="15" t="str">
        <f t="shared" si="31"/>
        <v>nevyplněno</v>
      </c>
    </row>
    <row r="2023" spans="7:8" x14ac:dyDescent="0.25">
      <c r="G2023" s="12">
        <f>IF(H2023="ano",VLOOKUP('databáze bodů'!D2023,kubbATPmodel!$H$9:$HE$61,((HLOOKUP(F2023,kubbATPmodel!$I$5:$HE$61,56,0))+1),0),0)</f>
        <v>0</v>
      </c>
      <c r="H2023" s="15" t="str">
        <f t="shared" si="31"/>
        <v>nevyplněno</v>
      </c>
    </row>
    <row r="2024" spans="7:8" x14ac:dyDescent="0.25">
      <c r="G2024" s="12">
        <f>IF(H2024="ano",VLOOKUP('databáze bodů'!D2024,kubbATPmodel!$H$9:$HE$61,((HLOOKUP(F2024,kubbATPmodel!$I$5:$HE$61,56,0))+1),0),0)</f>
        <v>0</v>
      </c>
      <c r="H2024" s="15" t="str">
        <f t="shared" si="31"/>
        <v>nevyplněno</v>
      </c>
    </row>
    <row r="2025" spans="7:8" x14ac:dyDescent="0.25">
      <c r="G2025" s="12">
        <f>IF(H2025="ano",VLOOKUP('databáze bodů'!D2025,kubbATPmodel!$H$9:$HE$61,((HLOOKUP(F2025,kubbATPmodel!$I$5:$HE$61,56,0))+1),0),0)</f>
        <v>0</v>
      </c>
      <c r="H2025" s="15" t="str">
        <f t="shared" si="31"/>
        <v>nevyplněno</v>
      </c>
    </row>
    <row r="2026" spans="7:8" x14ac:dyDescent="0.25">
      <c r="G2026" s="12">
        <f>IF(H2026="ano",VLOOKUP('databáze bodů'!D2026,kubbATPmodel!$H$9:$HE$61,((HLOOKUP(F2026,kubbATPmodel!$I$5:$HE$61,56,0))+1),0),0)</f>
        <v>0</v>
      </c>
      <c r="H2026" s="15" t="str">
        <f t="shared" si="31"/>
        <v>nevyplněno</v>
      </c>
    </row>
    <row r="2027" spans="7:8" x14ac:dyDescent="0.25">
      <c r="G2027" s="12">
        <f>IF(H2027="ano",VLOOKUP('databáze bodů'!D2027,kubbATPmodel!$H$9:$HE$61,((HLOOKUP(F2027,kubbATPmodel!$I$5:$HE$61,56,0))+1),0),0)</f>
        <v>0</v>
      </c>
      <c r="H2027" s="15" t="str">
        <f t="shared" si="31"/>
        <v>nevyplněno</v>
      </c>
    </row>
    <row r="2028" spans="7:8" x14ac:dyDescent="0.25">
      <c r="G2028" s="12">
        <f>IF(H2028="ano",VLOOKUP('databáze bodů'!D2028,kubbATPmodel!$H$9:$HE$61,((HLOOKUP(F2028,kubbATPmodel!$I$5:$HE$61,56,0))+1),0),0)</f>
        <v>0</v>
      </c>
      <c r="H2028" s="15" t="str">
        <f t="shared" si="31"/>
        <v>nevyplněno</v>
      </c>
    </row>
    <row r="2029" spans="7:8" x14ac:dyDescent="0.25">
      <c r="G2029" s="12">
        <f>IF(H2029="ano",VLOOKUP('databáze bodů'!D2029,kubbATPmodel!$H$9:$HE$61,((HLOOKUP(F2029,kubbATPmodel!$I$5:$HE$61,56,0))+1),0),0)</f>
        <v>0</v>
      </c>
      <c r="H2029" s="15" t="str">
        <f t="shared" si="31"/>
        <v>nevyplněno</v>
      </c>
    </row>
    <row r="2030" spans="7:8" x14ac:dyDescent="0.25">
      <c r="G2030" s="12">
        <f>IF(H2030="ano",VLOOKUP('databáze bodů'!D2030,kubbATPmodel!$H$9:$HE$61,((HLOOKUP(F2030,kubbATPmodel!$I$5:$HE$61,56,0))+1),0),0)</f>
        <v>0</v>
      </c>
      <c r="H2030" s="15" t="str">
        <f t="shared" si="31"/>
        <v>nevyplněno</v>
      </c>
    </row>
    <row r="2031" spans="7:8" x14ac:dyDescent="0.25">
      <c r="G2031" s="12">
        <f>IF(H2031="ano",VLOOKUP('databáze bodů'!D2031,kubbATPmodel!$H$9:$HE$61,((HLOOKUP(F2031,kubbATPmodel!$I$5:$HE$61,56,0))+1),0),0)</f>
        <v>0</v>
      </c>
      <c r="H2031" s="15" t="str">
        <f t="shared" si="31"/>
        <v>nevyplněno</v>
      </c>
    </row>
    <row r="2032" spans="7:8" x14ac:dyDescent="0.25">
      <c r="G2032" s="12">
        <f>IF(H2032="ano",VLOOKUP('databáze bodů'!D2032,kubbATPmodel!$H$9:$HE$61,((HLOOKUP(F2032,kubbATPmodel!$I$5:$HE$61,56,0))+1),0),0)</f>
        <v>0</v>
      </c>
      <c r="H2032" s="15" t="str">
        <f t="shared" si="31"/>
        <v>nevyplněno</v>
      </c>
    </row>
    <row r="2033" spans="7:8" x14ac:dyDescent="0.25">
      <c r="G2033" s="12">
        <f>IF(H2033="ano",VLOOKUP('databáze bodů'!D2033,kubbATPmodel!$H$9:$HE$61,((HLOOKUP(F2033,kubbATPmodel!$I$5:$HE$61,56,0))+1),0),0)</f>
        <v>0</v>
      </c>
      <c r="H2033" s="15" t="str">
        <f t="shared" si="31"/>
        <v>nevyplněno</v>
      </c>
    </row>
    <row r="2034" spans="7:8" x14ac:dyDescent="0.25">
      <c r="G2034" s="12">
        <f>IF(H2034="ano",VLOOKUP('databáze bodů'!D2034,kubbATPmodel!$H$9:$HE$61,((HLOOKUP(F2034,kubbATPmodel!$I$5:$HE$61,56,0))+1),0),0)</f>
        <v>0</v>
      </c>
      <c r="H2034" s="15" t="str">
        <f t="shared" si="31"/>
        <v>nevyplněno</v>
      </c>
    </row>
    <row r="2035" spans="7:8" x14ac:dyDescent="0.25">
      <c r="G2035" s="12">
        <f>IF(H2035="ano",VLOOKUP('databáze bodů'!D2035,kubbATPmodel!$H$9:$HE$61,((HLOOKUP(F2035,kubbATPmodel!$I$5:$HE$61,56,0))+1),0),0)</f>
        <v>0</v>
      </c>
      <c r="H2035" s="15" t="str">
        <f t="shared" si="31"/>
        <v>nevyplněno</v>
      </c>
    </row>
    <row r="2036" spans="7:8" x14ac:dyDescent="0.25">
      <c r="G2036" s="12">
        <f>IF(H2036="ano",VLOOKUP('databáze bodů'!D2036,kubbATPmodel!$H$9:$HE$61,((HLOOKUP(F2036,kubbATPmodel!$I$5:$HE$61,56,0))+1),0),0)</f>
        <v>0</v>
      </c>
      <c r="H2036" s="15" t="str">
        <f t="shared" si="31"/>
        <v>nevyplněno</v>
      </c>
    </row>
    <row r="2037" spans="7:8" x14ac:dyDescent="0.25">
      <c r="G2037" s="12">
        <f>IF(H2037="ano",VLOOKUP('databáze bodů'!D2037,kubbATPmodel!$H$9:$HE$61,((HLOOKUP(F2037,kubbATPmodel!$I$5:$HE$61,56,0))+1),0),0)</f>
        <v>0</v>
      </c>
      <c r="H2037" s="15" t="str">
        <f t="shared" si="31"/>
        <v>nevyplněno</v>
      </c>
    </row>
    <row r="2038" spans="7:8" x14ac:dyDescent="0.25">
      <c r="G2038" s="12">
        <f>IF(H2038="ano",VLOOKUP('databáze bodů'!D2038,kubbATPmodel!$H$9:$HE$61,((HLOOKUP(F2038,kubbATPmodel!$I$5:$HE$61,56,0))+1),0),0)</f>
        <v>0</v>
      </c>
      <c r="H2038" s="15" t="str">
        <f t="shared" si="31"/>
        <v>nevyplněno</v>
      </c>
    </row>
    <row r="2039" spans="7:8" x14ac:dyDescent="0.25">
      <c r="G2039" s="12">
        <f>IF(H2039="ano",VLOOKUP('databáze bodů'!D2039,kubbATPmodel!$H$9:$HE$61,((HLOOKUP(F2039,kubbATPmodel!$I$5:$HE$61,56,0))+1),0),0)</f>
        <v>0</v>
      </c>
      <c r="H2039" s="15" t="str">
        <f t="shared" si="31"/>
        <v>nevyplněno</v>
      </c>
    </row>
    <row r="2040" spans="7:8" x14ac:dyDescent="0.25">
      <c r="G2040" s="12">
        <f>IF(H2040="ano",VLOOKUP('databáze bodů'!D2040,kubbATPmodel!$H$9:$HE$61,((HLOOKUP(F2040,kubbATPmodel!$I$5:$HE$61,56,0))+1),0),0)</f>
        <v>0</v>
      </c>
      <c r="H2040" s="15" t="str">
        <f t="shared" si="31"/>
        <v>nevyplněno</v>
      </c>
    </row>
    <row r="2041" spans="7:8" x14ac:dyDescent="0.25">
      <c r="G2041" s="12">
        <f>IF(H2041="ano",VLOOKUP('databáze bodů'!D2041,kubbATPmodel!$H$9:$HE$61,((HLOOKUP(F2041,kubbATPmodel!$I$5:$HE$61,56,0))+1),0),0)</f>
        <v>0</v>
      </c>
      <c r="H2041" s="15" t="str">
        <f t="shared" si="31"/>
        <v>nevyplněno</v>
      </c>
    </row>
    <row r="2042" spans="7:8" x14ac:dyDescent="0.25">
      <c r="G2042" s="12">
        <f>IF(H2042="ano",VLOOKUP('databáze bodů'!D2042,kubbATPmodel!$H$9:$HE$61,((HLOOKUP(F2042,kubbATPmodel!$I$5:$HE$61,56,0))+1),0),0)</f>
        <v>0</v>
      </c>
      <c r="H2042" s="15" t="str">
        <f t="shared" si="31"/>
        <v>nevyplněno</v>
      </c>
    </row>
    <row r="2043" spans="7:8" x14ac:dyDescent="0.25">
      <c r="G2043" s="12">
        <f>IF(H2043="ano",VLOOKUP('databáze bodů'!D2043,kubbATPmodel!$H$9:$HE$61,((HLOOKUP(F2043,kubbATPmodel!$I$5:$HE$61,56,0))+1),0),0)</f>
        <v>0</v>
      </c>
      <c r="H2043" s="15" t="str">
        <f t="shared" si="31"/>
        <v>nevyplněno</v>
      </c>
    </row>
    <row r="2044" spans="7:8" x14ac:dyDescent="0.25">
      <c r="G2044" s="12">
        <f>IF(H2044="ano",VLOOKUP('databáze bodů'!D2044,kubbATPmodel!$H$9:$HE$61,((HLOOKUP(F2044,kubbATPmodel!$I$5:$HE$61,56,0))+1),0),0)</f>
        <v>0</v>
      </c>
      <c r="H2044" s="15" t="str">
        <f t="shared" si="31"/>
        <v>nevyplněno</v>
      </c>
    </row>
    <row r="2045" spans="7:8" x14ac:dyDescent="0.25">
      <c r="G2045" s="12">
        <f>IF(H2045="ano",VLOOKUP('databáze bodů'!D2045,kubbATPmodel!$H$9:$HE$61,((HLOOKUP(F2045,kubbATPmodel!$I$5:$HE$61,56,0))+1),0),0)</f>
        <v>0</v>
      </c>
      <c r="H2045" s="15" t="str">
        <f t="shared" si="31"/>
        <v>nevyplněno</v>
      </c>
    </row>
    <row r="2046" spans="7:8" x14ac:dyDescent="0.25">
      <c r="G2046" s="12">
        <f>IF(H2046="ano",VLOOKUP('databáze bodů'!D2046,kubbATPmodel!$H$9:$HE$61,((HLOOKUP(F2046,kubbATPmodel!$I$5:$HE$61,56,0))+1),0),0)</f>
        <v>0</v>
      </c>
      <c r="H2046" s="15" t="str">
        <f t="shared" si="31"/>
        <v>nevyplněno</v>
      </c>
    </row>
    <row r="2047" spans="7:8" x14ac:dyDescent="0.25">
      <c r="G2047" s="12">
        <f>IF(H2047="ano",VLOOKUP('databáze bodů'!D2047,kubbATPmodel!$H$9:$HE$61,((HLOOKUP(F2047,kubbATPmodel!$I$5:$HE$61,56,0))+1),0),0)</f>
        <v>0</v>
      </c>
      <c r="H2047" s="15" t="str">
        <f t="shared" si="31"/>
        <v>nevyplněno</v>
      </c>
    </row>
    <row r="2048" spans="7:8" x14ac:dyDescent="0.25">
      <c r="G2048" s="12">
        <f>IF(H2048="ano",VLOOKUP('databáze bodů'!D2048,kubbATPmodel!$H$9:$HE$61,((HLOOKUP(F2048,kubbATPmodel!$I$5:$HE$61,56,0))+1),0),0)</f>
        <v>0</v>
      </c>
      <c r="H2048" s="15" t="str">
        <f t="shared" si="31"/>
        <v>nevyplněno</v>
      </c>
    </row>
    <row r="2049" spans="7:8" x14ac:dyDescent="0.25">
      <c r="G2049" s="12">
        <f>IF(H2049="ano",VLOOKUP('databáze bodů'!D2049,kubbATPmodel!$H$9:$HE$61,((HLOOKUP(F2049,kubbATPmodel!$I$5:$HE$61,56,0))+1),0),0)</f>
        <v>0</v>
      </c>
      <c r="H2049" s="15" t="str">
        <f t="shared" si="31"/>
        <v>nevyplněno</v>
      </c>
    </row>
    <row r="2050" spans="7:8" x14ac:dyDescent="0.25">
      <c r="G2050" s="12">
        <f>IF(H2050="ano",VLOOKUP('databáze bodů'!D2050,kubbATPmodel!$H$9:$HE$61,((HLOOKUP(F2050,kubbATPmodel!$I$5:$HE$61,56,0))+1),0),0)</f>
        <v>0</v>
      </c>
      <c r="H2050" s="15" t="str">
        <f t="shared" si="31"/>
        <v>nevyplněno</v>
      </c>
    </row>
    <row r="2051" spans="7:8" x14ac:dyDescent="0.25">
      <c r="G2051" s="12">
        <f>IF(H2051="ano",VLOOKUP('databáze bodů'!D2051,kubbATPmodel!$H$9:$HE$61,((HLOOKUP(F2051,kubbATPmodel!$I$5:$HE$61,56,0))+1),0),0)</f>
        <v>0</v>
      </c>
      <c r="H2051" s="15" t="str">
        <f t="shared" ref="H2051:H2114" si="32">IF(E2051=0,"nevyplněno",IF(($K$5-E2051)&lt;$K$3,"ano","ne"))</f>
        <v>nevyplněno</v>
      </c>
    </row>
    <row r="2052" spans="7:8" x14ac:dyDescent="0.25">
      <c r="G2052" s="12">
        <f>IF(H2052="ano",VLOOKUP('databáze bodů'!D2052,kubbATPmodel!$H$9:$HE$61,((HLOOKUP(F2052,kubbATPmodel!$I$5:$HE$61,56,0))+1),0),0)</f>
        <v>0</v>
      </c>
      <c r="H2052" s="15" t="str">
        <f t="shared" si="32"/>
        <v>nevyplněno</v>
      </c>
    </row>
    <row r="2053" spans="7:8" x14ac:dyDescent="0.25">
      <c r="G2053" s="12">
        <f>IF(H2053="ano",VLOOKUP('databáze bodů'!D2053,kubbATPmodel!$H$9:$HE$61,((HLOOKUP(F2053,kubbATPmodel!$I$5:$HE$61,56,0))+1),0),0)</f>
        <v>0</v>
      </c>
      <c r="H2053" s="15" t="str">
        <f t="shared" si="32"/>
        <v>nevyplněno</v>
      </c>
    </row>
    <row r="2054" spans="7:8" x14ac:dyDescent="0.25">
      <c r="G2054" s="12">
        <f>IF(H2054="ano",VLOOKUP('databáze bodů'!D2054,kubbATPmodel!$H$9:$HE$61,((HLOOKUP(F2054,kubbATPmodel!$I$5:$HE$61,56,0))+1),0),0)</f>
        <v>0</v>
      </c>
      <c r="H2054" s="15" t="str">
        <f t="shared" si="32"/>
        <v>nevyplněno</v>
      </c>
    </row>
    <row r="2055" spans="7:8" x14ac:dyDescent="0.25">
      <c r="G2055" s="12">
        <f>IF(H2055="ano",VLOOKUP('databáze bodů'!D2055,kubbATPmodel!$H$9:$HE$61,((HLOOKUP(F2055,kubbATPmodel!$I$5:$HE$61,56,0))+1),0),0)</f>
        <v>0</v>
      </c>
      <c r="H2055" s="15" t="str">
        <f t="shared" si="32"/>
        <v>nevyplněno</v>
      </c>
    </row>
    <row r="2056" spans="7:8" x14ac:dyDescent="0.25">
      <c r="G2056" s="12">
        <f>IF(H2056="ano",VLOOKUP('databáze bodů'!D2056,kubbATPmodel!$H$9:$HE$61,((HLOOKUP(F2056,kubbATPmodel!$I$5:$HE$61,56,0))+1),0),0)</f>
        <v>0</v>
      </c>
      <c r="H2056" s="15" t="str">
        <f t="shared" si="32"/>
        <v>nevyplněno</v>
      </c>
    </row>
    <row r="2057" spans="7:8" x14ac:dyDescent="0.25">
      <c r="G2057" s="12">
        <f>IF(H2057="ano",VLOOKUP('databáze bodů'!D2057,kubbATPmodel!$H$9:$HE$61,((HLOOKUP(F2057,kubbATPmodel!$I$5:$HE$61,56,0))+1),0),0)</f>
        <v>0</v>
      </c>
      <c r="H2057" s="15" t="str">
        <f t="shared" si="32"/>
        <v>nevyplněno</v>
      </c>
    </row>
    <row r="2058" spans="7:8" x14ac:dyDescent="0.25">
      <c r="G2058" s="12">
        <f>IF(H2058="ano",VLOOKUP('databáze bodů'!D2058,kubbATPmodel!$H$9:$HE$61,((HLOOKUP(F2058,kubbATPmodel!$I$5:$HE$61,56,0))+1),0),0)</f>
        <v>0</v>
      </c>
      <c r="H2058" s="15" t="str">
        <f t="shared" si="32"/>
        <v>nevyplněno</v>
      </c>
    </row>
    <row r="2059" spans="7:8" x14ac:dyDescent="0.25">
      <c r="G2059" s="12">
        <f>IF(H2059="ano",VLOOKUP('databáze bodů'!D2059,kubbATPmodel!$H$9:$HE$61,((HLOOKUP(F2059,kubbATPmodel!$I$5:$HE$61,56,0))+1),0),0)</f>
        <v>0</v>
      </c>
      <c r="H2059" s="15" t="str">
        <f t="shared" si="32"/>
        <v>nevyplněno</v>
      </c>
    </row>
    <row r="2060" spans="7:8" x14ac:dyDescent="0.25">
      <c r="G2060" s="12">
        <f>IF(H2060="ano",VLOOKUP('databáze bodů'!D2060,kubbATPmodel!$H$9:$HE$61,((HLOOKUP(F2060,kubbATPmodel!$I$5:$HE$61,56,0))+1),0),0)</f>
        <v>0</v>
      </c>
      <c r="H2060" s="15" t="str">
        <f t="shared" si="32"/>
        <v>nevyplněno</v>
      </c>
    </row>
    <row r="2061" spans="7:8" x14ac:dyDescent="0.25">
      <c r="G2061" s="12">
        <f>IF(H2061="ano",VLOOKUP('databáze bodů'!D2061,kubbATPmodel!$H$9:$HE$61,((HLOOKUP(F2061,kubbATPmodel!$I$5:$HE$61,56,0))+1),0),0)</f>
        <v>0</v>
      </c>
      <c r="H2061" s="15" t="str">
        <f t="shared" si="32"/>
        <v>nevyplněno</v>
      </c>
    </row>
    <row r="2062" spans="7:8" x14ac:dyDescent="0.25">
      <c r="G2062" s="12">
        <f>IF(H2062="ano",VLOOKUP('databáze bodů'!D2062,kubbATPmodel!$H$9:$HE$61,((HLOOKUP(F2062,kubbATPmodel!$I$5:$HE$61,56,0))+1),0),0)</f>
        <v>0</v>
      </c>
      <c r="H2062" s="15" t="str">
        <f t="shared" si="32"/>
        <v>nevyplněno</v>
      </c>
    </row>
    <row r="2063" spans="7:8" x14ac:dyDescent="0.25">
      <c r="G2063" s="12">
        <f>IF(H2063="ano",VLOOKUP('databáze bodů'!D2063,kubbATPmodel!$H$9:$HE$61,((HLOOKUP(F2063,kubbATPmodel!$I$5:$HE$61,56,0))+1),0),0)</f>
        <v>0</v>
      </c>
      <c r="H2063" s="15" t="str">
        <f t="shared" si="32"/>
        <v>nevyplněno</v>
      </c>
    </row>
    <row r="2064" spans="7:8" x14ac:dyDescent="0.25">
      <c r="G2064" s="12">
        <f>IF(H2064="ano",VLOOKUP('databáze bodů'!D2064,kubbATPmodel!$H$9:$HE$61,((HLOOKUP(F2064,kubbATPmodel!$I$5:$HE$61,56,0))+1),0),0)</f>
        <v>0</v>
      </c>
      <c r="H2064" s="15" t="str">
        <f t="shared" si="32"/>
        <v>nevyplněno</v>
      </c>
    </row>
    <row r="2065" spans="7:8" x14ac:dyDescent="0.25">
      <c r="G2065" s="12">
        <f>IF(H2065="ano",VLOOKUP('databáze bodů'!D2065,kubbATPmodel!$H$9:$HE$61,((HLOOKUP(F2065,kubbATPmodel!$I$5:$HE$61,56,0))+1),0),0)</f>
        <v>0</v>
      </c>
      <c r="H2065" s="15" t="str">
        <f t="shared" si="32"/>
        <v>nevyplněno</v>
      </c>
    </row>
    <row r="2066" spans="7:8" x14ac:dyDescent="0.25">
      <c r="G2066" s="12">
        <f>IF(H2066="ano",VLOOKUP('databáze bodů'!D2066,kubbATPmodel!$H$9:$HE$61,((HLOOKUP(F2066,kubbATPmodel!$I$5:$HE$61,56,0))+1),0),0)</f>
        <v>0</v>
      </c>
      <c r="H2066" s="15" t="str">
        <f t="shared" si="32"/>
        <v>nevyplněno</v>
      </c>
    </row>
    <row r="2067" spans="7:8" x14ac:dyDescent="0.25">
      <c r="G2067" s="12">
        <f>IF(H2067="ano",VLOOKUP('databáze bodů'!D2067,kubbATPmodel!$H$9:$HE$61,((HLOOKUP(F2067,kubbATPmodel!$I$5:$HE$61,56,0))+1),0),0)</f>
        <v>0</v>
      </c>
      <c r="H2067" s="15" t="str">
        <f t="shared" si="32"/>
        <v>nevyplněno</v>
      </c>
    </row>
    <row r="2068" spans="7:8" x14ac:dyDescent="0.25">
      <c r="G2068" s="12">
        <f>IF(H2068="ano",VLOOKUP('databáze bodů'!D2068,kubbATPmodel!$H$9:$HE$61,((HLOOKUP(F2068,kubbATPmodel!$I$5:$HE$61,56,0))+1),0),0)</f>
        <v>0</v>
      </c>
      <c r="H2068" s="15" t="str">
        <f t="shared" si="32"/>
        <v>nevyplněno</v>
      </c>
    </row>
    <row r="2069" spans="7:8" x14ac:dyDescent="0.25">
      <c r="G2069" s="12">
        <f>IF(H2069="ano",VLOOKUP('databáze bodů'!D2069,kubbATPmodel!$H$9:$HE$61,((HLOOKUP(F2069,kubbATPmodel!$I$5:$HE$61,56,0))+1),0),0)</f>
        <v>0</v>
      </c>
      <c r="H2069" s="15" t="str">
        <f t="shared" si="32"/>
        <v>nevyplněno</v>
      </c>
    </row>
    <row r="2070" spans="7:8" x14ac:dyDescent="0.25">
      <c r="G2070" s="12">
        <f>IF(H2070="ano",VLOOKUP('databáze bodů'!D2070,kubbATPmodel!$H$9:$HE$61,((HLOOKUP(F2070,kubbATPmodel!$I$5:$HE$61,56,0))+1),0),0)</f>
        <v>0</v>
      </c>
      <c r="H2070" s="15" t="str">
        <f t="shared" si="32"/>
        <v>nevyplněno</v>
      </c>
    </row>
    <row r="2071" spans="7:8" x14ac:dyDescent="0.25">
      <c r="G2071" s="12">
        <f>IF(H2071="ano",VLOOKUP('databáze bodů'!D2071,kubbATPmodel!$H$9:$HE$61,((HLOOKUP(F2071,kubbATPmodel!$I$5:$HE$61,56,0))+1),0),0)</f>
        <v>0</v>
      </c>
      <c r="H2071" s="15" t="str">
        <f t="shared" si="32"/>
        <v>nevyplněno</v>
      </c>
    </row>
    <row r="2072" spans="7:8" x14ac:dyDescent="0.25">
      <c r="G2072" s="12">
        <f>IF(H2072="ano",VLOOKUP('databáze bodů'!D2072,kubbATPmodel!$H$9:$HE$61,((HLOOKUP(F2072,kubbATPmodel!$I$5:$HE$61,56,0))+1),0),0)</f>
        <v>0</v>
      </c>
      <c r="H2072" s="15" t="str">
        <f t="shared" si="32"/>
        <v>nevyplněno</v>
      </c>
    </row>
    <row r="2073" spans="7:8" x14ac:dyDescent="0.25">
      <c r="G2073" s="12">
        <f>IF(H2073="ano",VLOOKUP('databáze bodů'!D2073,kubbATPmodel!$H$9:$HE$61,((HLOOKUP(F2073,kubbATPmodel!$I$5:$HE$61,56,0))+1),0),0)</f>
        <v>0</v>
      </c>
      <c r="H2073" s="15" t="str">
        <f t="shared" si="32"/>
        <v>nevyplněno</v>
      </c>
    </row>
    <row r="2074" spans="7:8" x14ac:dyDescent="0.25">
      <c r="G2074" s="12">
        <f>IF(H2074="ano",VLOOKUP('databáze bodů'!D2074,kubbATPmodel!$H$9:$HE$61,((HLOOKUP(F2074,kubbATPmodel!$I$5:$HE$61,56,0))+1),0),0)</f>
        <v>0</v>
      </c>
      <c r="H2074" s="15" t="str">
        <f t="shared" si="32"/>
        <v>nevyplněno</v>
      </c>
    </row>
    <row r="2075" spans="7:8" x14ac:dyDescent="0.25">
      <c r="G2075" s="12">
        <f>IF(H2075="ano",VLOOKUP('databáze bodů'!D2075,kubbATPmodel!$H$9:$HE$61,((HLOOKUP(F2075,kubbATPmodel!$I$5:$HE$61,56,0))+1),0),0)</f>
        <v>0</v>
      </c>
      <c r="H2075" s="15" t="str">
        <f t="shared" si="32"/>
        <v>nevyplněno</v>
      </c>
    </row>
    <row r="2076" spans="7:8" x14ac:dyDescent="0.25">
      <c r="G2076" s="12">
        <f>IF(H2076="ano",VLOOKUP('databáze bodů'!D2076,kubbATPmodel!$H$9:$HE$61,((HLOOKUP(F2076,kubbATPmodel!$I$5:$HE$61,56,0))+1),0),0)</f>
        <v>0</v>
      </c>
      <c r="H2076" s="15" t="str">
        <f t="shared" si="32"/>
        <v>nevyplněno</v>
      </c>
    </row>
    <row r="2077" spans="7:8" x14ac:dyDescent="0.25">
      <c r="G2077" s="12">
        <f>IF(H2077="ano",VLOOKUP('databáze bodů'!D2077,kubbATPmodel!$H$9:$HE$61,((HLOOKUP(F2077,kubbATPmodel!$I$5:$HE$61,56,0))+1),0),0)</f>
        <v>0</v>
      </c>
      <c r="H2077" s="15" t="str">
        <f t="shared" si="32"/>
        <v>nevyplněno</v>
      </c>
    </row>
    <row r="2078" spans="7:8" x14ac:dyDescent="0.25">
      <c r="G2078" s="12">
        <f>IF(H2078="ano",VLOOKUP('databáze bodů'!D2078,kubbATPmodel!$H$9:$HE$61,((HLOOKUP(F2078,kubbATPmodel!$I$5:$HE$61,56,0))+1),0),0)</f>
        <v>0</v>
      </c>
      <c r="H2078" s="15" t="str">
        <f t="shared" si="32"/>
        <v>nevyplněno</v>
      </c>
    </row>
    <row r="2079" spans="7:8" x14ac:dyDescent="0.25">
      <c r="G2079" s="12">
        <f>IF(H2079="ano",VLOOKUP('databáze bodů'!D2079,kubbATPmodel!$H$9:$HE$61,((HLOOKUP(F2079,kubbATPmodel!$I$5:$HE$61,56,0))+1),0),0)</f>
        <v>0</v>
      </c>
      <c r="H2079" s="15" t="str">
        <f t="shared" si="32"/>
        <v>nevyplněno</v>
      </c>
    </row>
    <row r="2080" spans="7:8" x14ac:dyDescent="0.25">
      <c r="G2080" s="12">
        <f>IF(H2080="ano",VLOOKUP('databáze bodů'!D2080,kubbATPmodel!$H$9:$HE$61,((HLOOKUP(F2080,kubbATPmodel!$I$5:$HE$61,56,0))+1),0),0)</f>
        <v>0</v>
      </c>
      <c r="H2080" s="15" t="str">
        <f t="shared" si="32"/>
        <v>nevyplněno</v>
      </c>
    </row>
    <row r="2081" spans="7:8" x14ac:dyDescent="0.25">
      <c r="G2081" s="12">
        <f>IF(H2081="ano",VLOOKUP('databáze bodů'!D2081,kubbATPmodel!$H$9:$HE$61,((HLOOKUP(F2081,kubbATPmodel!$I$5:$HE$61,56,0))+1),0),0)</f>
        <v>0</v>
      </c>
      <c r="H2081" s="15" t="str">
        <f t="shared" si="32"/>
        <v>nevyplněno</v>
      </c>
    </row>
    <row r="2082" spans="7:8" x14ac:dyDescent="0.25">
      <c r="G2082" s="12">
        <f>IF(H2082="ano",VLOOKUP('databáze bodů'!D2082,kubbATPmodel!$H$9:$HE$61,((HLOOKUP(F2082,kubbATPmodel!$I$5:$HE$61,56,0))+1),0),0)</f>
        <v>0</v>
      </c>
      <c r="H2082" s="15" t="str">
        <f t="shared" si="32"/>
        <v>nevyplněno</v>
      </c>
    </row>
    <row r="2083" spans="7:8" x14ac:dyDescent="0.25">
      <c r="G2083" s="12">
        <f>IF(H2083="ano",VLOOKUP('databáze bodů'!D2083,kubbATPmodel!$H$9:$HE$61,((HLOOKUP(F2083,kubbATPmodel!$I$5:$HE$61,56,0))+1),0),0)</f>
        <v>0</v>
      </c>
      <c r="H2083" s="15" t="str">
        <f t="shared" si="32"/>
        <v>nevyplněno</v>
      </c>
    </row>
    <row r="2084" spans="7:8" x14ac:dyDescent="0.25">
      <c r="G2084" s="12">
        <f>IF(H2084="ano",VLOOKUP('databáze bodů'!D2084,kubbATPmodel!$H$9:$HE$61,((HLOOKUP(F2084,kubbATPmodel!$I$5:$HE$61,56,0))+1),0),0)</f>
        <v>0</v>
      </c>
      <c r="H2084" s="15" t="str">
        <f t="shared" si="32"/>
        <v>nevyplněno</v>
      </c>
    </row>
    <row r="2085" spans="7:8" x14ac:dyDescent="0.25">
      <c r="G2085" s="12">
        <f>IF(H2085="ano",VLOOKUP('databáze bodů'!D2085,kubbATPmodel!$H$9:$HE$61,((HLOOKUP(F2085,kubbATPmodel!$I$5:$HE$61,56,0))+1),0),0)</f>
        <v>0</v>
      </c>
      <c r="H2085" s="15" t="str">
        <f t="shared" si="32"/>
        <v>nevyplněno</v>
      </c>
    </row>
    <row r="2086" spans="7:8" x14ac:dyDescent="0.25">
      <c r="G2086" s="12">
        <f>IF(H2086="ano",VLOOKUP('databáze bodů'!D2086,kubbATPmodel!$H$9:$HE$61,((HLOOKUP(F2086,kubbATPmodel!$I$5:$HE$61,56,0))+1),0),0)</f>
        <v>0</v>
      </c>
      <c r="H2086" s="15" t="str">
        <f t="shared" si="32"/>
        <v>nevyplněno</v>
      </c>
    </row>
    <row r="2087" spans="7:8" x14ac:dyDescent="0.25">
      <c r="G2087" s="12">
        <f>IF(H2087="ano",VLOOKUP('databáze bodů'!D2087,kubbATPmodel!$H$9:$HE$61,((HLOOKUP(F2087,kubbATPmodel!$I$5:$HE$61,56,0))+1),0),0)</f>
        <v>0</v>
      </c>
      <c r="H2087" s="15" t="str">
        <f t="shared" si="32"/>
        <v>nevyplněno</v>
      </c>
    </row>
    <row r="2088" spans="7:8" x14ac:dyDescent="0.25">
      <c r="G2088" s="12">
        <f>IF(H2088="ano",VLOOKUP('databáze bodů'!D2088,kubbATPmodel!$H$9:$HE$61,((HLOOKUP(F2088,kubbATPmodel!$I$5:$HE$61,56,0))+1),0),0)</f>
        <v>0</v>
      </c>
      <c r="H2088" s="15" t="str">
        <f t="shared" si="32"/>
        <v>nevyplněno</v>
      </c>
    </row>
    <row r="2089" spans="7:8" x14ac:dyDescent="0.25">
      <c r="G2089" s="12">
        <f>IF(H2089="ano",VLOOKUP('databáze bodů'!D2089,kubbATPmodel!$H$9:$HE$61,((HLOOKUP(F2089,kubbATPmodel!$I$5:$HE$61,56,0))+1),0),0)</f>
        <v>0</v>
      </c>
      <c r="H2089" s="15" t="str">
        <f t="shared" si="32"/>
        <v>nevyplněno</v>
      </c>
    </row>
    <row r="2090" spans="7:8" x14ac:dyDescent="0.25">
      <c r="G2090" s="12">
        <f>IF(H2090="ano",VLOOKUP('databáze bodů'!D2090,kubbATPmodel!$H$9:$HE$61,((HLOOKUP(F2090,kubbATPmodel!$I$5:$HE$61,56,0))+1),0),0)</f>
        <v>0</v>
      </c>
      <c r="H2090" s="15" t="str">
        <f t="shared" si="32"/>
        <v>nevyplněno</v>
      </c>
    </row>
    <row r="2091" spans="7:8" x14ac:dyDescent="0.25">
      <c r="G2091" s="12">
        <f>IF(H2091="ano",VLOOKUP('databáze bodů'!D2091,kubbATPmodel!$H$9:$HE$61,((HLOOKUP(F2091,kubbATPmodel!$I$5:$HE$61,56,0))+1),0),0)</f>
        <v>0</v>
      </c>
      <c r="H2091" s="15" t="str">
        <f t="shared" si="32"/>
        <v>nevyplněno</v>
      </c>
    </row>
    <row r="2092" spans="7:8" x14ac:dyDescent="0.25">
      <c r="G2092" s="12">
        <f>IF(H2092="ano",VLOOKUP('databáze bodů'!D2092,kubbATPmodel!$H$9:$HE$61,((HLOOKUP(F2092,kubbATPmodel!$I$5:$HE$61,56,0))+1),0),0)</f>
        <v>0</v>
      </c>
      <c r="H2092" s="15" t="str">
        <f t="shared" si="32"/>
        <v>nevyplněno</v>
      </c>
    </row>
    <row r="2093" spans="7:8" x14ac:dyDescent="0.25">
      <c r="G2093" s="12">
        <f>IF(H2093="ano",VLOOKUP('databáze bodů'!D2093,kubbATPmodel!$H$9:$HE$61,((HLOOKUP(F2093,kubbATPmodel!$I$5:$HE$61,56,0))+1),0),0)</f>
        <v>0</v>
      </c>
      <c r="H2093" s="15" t="str">
        <f t="shared" si="32"/>
        <v>nevyplněno</v>
      </c>
    </row>
    <row r="2094" spans="7:8" x14ac:dyDescent="0.25">
      <c r="G2094" s="12">
        <f>IF(H2094="ano",VLOOKUP('databáze bodů'!D2094,kubbATPmodel!$H$9:$HE$61,((HLOOKUP(F2094,kubbATPmodel!$I$5:$HE$61,56,0))+1),0),0)</f>
        <v>0</v>
      </c>
      <c r="H2094" s="15" t="str">
        <f t="shared" si="32"/>
        <v>nevyplněno</v>
      </c>
    </row>
    <row r="2095" spans="7:8" x14ac:dyDescent="0.25">
      <c r="G2095" s="12">
        <f>IF(H2095="ano",VLOOKUP('databáze bodů'!D2095,kubbATPmodel!$H$9:$HE$61,((HLOOKUP(F2095,kubbATPmodel!$I$5:$HE$61,56,0))+1),0),0)</f>
        <v>0</v>
      </c>
      <c r="H2095" s="15" t="str">
        <f t="shared" si="32"/>
        <v>nevyplněno</v>
      </c>
    </row>
    <row r="2096" spans="7:8" x14ac:dyDescent="0.25">
      <c r="G2096" s="12">
        <f>IF(H2096="ano",VLOOKUP('databáze bodů'!D2096,kubbATPmodel!$H$9:$HE$61,((HLOOKUP(F2096,kubbATPmodel!$I$5:$HE$61,56,0))+1),0),0)</f>
        <v>0</v>
      </c>
      <c r="H2096" s="15" t="str">
        <f t="shared" si="32"/>
        <v>nevyplněno</v>
      </c>
    </row>
    <row r="2097" spans="7:8" x14ac:dyDescent="0.25">
      <c r="G2097" s="12">
        <f>IF(H2097="ano",VLOOKUP('databáze bodů'!D2097,kubbATPmodel!$H$9:$HE$61,((HLOOKUP(F2097,kubbATPmodel!$I$5:$HE$61,56,0))+1),0),0)</f>
        <v>0</v>
      </c>
      <c r="H2097" s="15" t="str">
        <f t="shared" si="32"/>
        <v>nevyplněno</v>
      </c>
    </row>
    <row r="2098" spans="7:8" x14ac:dyDescent="0.25">
      <c r="G2098" s="12">
        <f>IF(H2098="ano",VLOOKUP('databáze bodů'!D2098,kubbATPmodel!$H$9:$HE$61,((HLOOKUP(F2098,kubbATPmodel!$I$5:$HE$61,56,0))+1),0),0)</f>
        <v>0</v>
      </c>
      <c r="H2098" s="15" t="str">
        <f t="shared" si="32"/>
        <v>nevyplněno</v>
      </c>
    </row>
    <row r="2099" spans="7:8" x14ac:dyDescent="0.25">
      <c r="G2099" s="12">
        <f>IF(H2099="ano",VLOOKUP('databáze bodů'!D2099,kubbATPmodel!$H$9:$HE$61,((HLOOKUP(F2099,kubbATPmodel!$I$5:$HE$61,56,0))+1),0),0)</f>
        <v>0</v>
      </c>
      <c r="H2099" s="15" t="str">
        <f t="shared" si="32"/>
        <v>nevyplněno</v>
      </c>
    </row>
    <row r="2100" spans="7:8" x14ac:dyDescent="0.25">
      <c r="G2100" s="12">
        <f>IF(H2100="ano",VLOOKUP('databáze bodů'!D2100,kubbATPmodel!$H$9:$HE$61,((HLOOKUP(F2100,kubbATPmodel!$I$5:$HE$61,56,0))+1),0),0)</f>
        <v>0</v>
      </c>
      <c r="H2100" s="15" t="str">
        <f t="shared" si="32"/>
        <v>nevyplněno</v>
      </c>
    </row>
    <row r="2101" spans="7:8" x14ac:dyDescent="0.25">
      <c r="G2101" s="12">
        <f>IF(H2101="ano",VLOOKUP('databáze bodů'!D2101,kubbATPmodel!$H$9:$HE$61,((HLOOKUP(F2101,kubbATPmodel!$I$5:$HE$61,56,0))+1),0),0)</f>
        <v>0</v>
      </c>
      <c r="H2101" s="15" t="str">
        <f t="shared" si="32"/>
        <v>nevyplněno</v>
      </c>
    </row>
    <row r="2102" spans="7:8" x14ac:dyDescent="0.25">
      <c r="G2102" s="12">
        <f>IF(H2102="ano",VLOOKUP('databáze bodů'!D2102,kubbATPmodel!$H$9:$HE$61,((HLOOKUP(F2102,kubbATPmodel!$I$5:$HE$61,56,0))+1),0),0)</f>
        <v>0</v>
      </c>
      <c r="H2102" s="15" t="str">
        <f t="shared" si="32"/>
        <v>nevyplněno</v>
      </c>
    </row>
    <row r="2103" spans="7:8" x14ac:dyDescent="0.25">
      <c r="G2103" s="12">
        <f>IF(H2103="ano",VLOOKUP('databáze bodů'!D2103,kubbATPmodel!$H$9:$HE$61,((HLOOKUP(F2103,kubbATPmodel!$I$5:$HE$61,56,0))+1),0),0)</f>
        <v>0</v>
      </c>
      <c r="H2103" s="15" t="str">
        <f t="shared" si="32"/>
        <v>nevyplněno</v>
      </c>
    </row>
    <row r="2104" spans="7:8" x14ac:dyDescent="0.25">
      <c r="G2104" s="12">
        <f>IF(H2104="ano",VLOOKUP('databáze bodů'!D2104,kubbATPmodel!$H$9:$HE$61,((HLOOKUP(F2104,kubbATPmodel!$I$5:$HE$61,56,0))+1),0),0)</f>
        <v>0</v>
      </c>
      <c r="H2104" s="15" t="str">
        <f t="shared" si="32"/>
        <v>nevyplněno</v>
      </c>
    </row>
    <row r="2105" spans="7:8" x14ac:dyDescent="0.25">
      <c r="G2105" s="12">
        <f>IF(H2105="ano",VLOOKUP('databáze bodů'!D2105,kubbATPmodel!$H$9:$HE$61,((HLOOKUP(F2105,kubbATPmodel!$I$5:$HE$61,56,0))+1),0),0)</f>
        <v>0</v>
      </c>
      <c r="H2105" s="15" t="str">
        <f t="shared" si="32"/>
        <v>nevyplněno</v>
      </c>
    </row>
    <row r="2106" spans="7:8" x14ac:dyDescent="0.25">
      <c r="G2106" s="12">
        <f>IF(H2106="ano",VLOOKUP('databáze bodů'!D2106,kubbATPmodel!$H$9:$HE$61,((HLOOKUP(F2106,kubbATPmodel!$I$5:$HE$61,56,0))+1),0),0)</f>
        <v>0</v>
      </c>
      <c r="H2106" s="15" t="str">
        <f t="shared" si="32"/>
        <v>nevyplněno</v>
      </c>
    </row>
    <row r="2107" spans="7:8" x14ac:dyDescent="0.25">
      <c r="G2107" s="12">
        <f>IF(H2107="ano",VLOOKUP('databáze bodů'!D2107,kubbATPmodel!$H$9:$HE$61,((HLOOKUP(F2107,kubbATPmodel!$I$5:$HE$61,56,0))+1),0),0)</f>
        <v>0</v>
      </c>
      <c r="H2107" s="15" t="str">
        <f t="shared" si="32"/>
        <v>nevyplněno</v>
      </c>
    </row>
    <row r="2108" spans="7:8" x14ac:dyDescent="0.25">
      <c r="G2108" s="12">
        <f>IF(H2108="ano",VLOOKUP('databáze bodů'!D2108,kubbATPmodel!$H$9:$HE$61,((HLOOKUP(F2108,kubbATPmodel!$I$5:$HE$61,56,0))+1),0),0)</f>
        <v>0</v>
      </c>
      <c r="H2108" s="15" t="str">
        <f t="shared" si="32"/>
        <v>nevyplněno</v>
      </c>
    </row>
    <row r="2109" spans="7:8" x14ac:dyDescent="0.25">
      <c r="G2109" s="12">
        <f>IF(H2109="ano",VLOOKUP('databáze bodů'!D2109,kubbATPmodel!$H$9:$HE$61,((HLOOKUP(F2109,kubbATPmodel!$I$5:$HE$61,56,0))+1),0),0)</f>
        <v>0</v>
      </c>
      <c r="H2109" s="15" t="str">
        <f t="shared" si="32"/>
        <v>nevyplněno</v>
      </c>
    </row>
    <row r="2110" spans="7:8" x14ac:dyDescent="0.25">
      <c r="G2110" s="12">
        <f>IF(H2110="ano",VLOOKUP('databáze bodů'!D2110,kubbATPmodel!$H$9:$HE$61,((HLOOKUP(F2110,kubbATPmodel!$I$5:$HE$61,56,0))+1),0),0)</f>
        <v>0</v>
      </c>
      <c r="H2110" s="15" t="str">
        <f t="shared" si="32"/>
        <v>nevyplněno</v>
      </c>
    </row>
    <row r="2111" spans="7:8" x14ac:dyDescent="0.25">
      <c r="G2111" s="12">
        <f>IF(H2111="ano",VLOOKUP('databáze bodů'!D2111,kubbATPmodel!$H$9:$HE$61,((HLOOKUP(F2111,kubbATPmodel!$I$5:$HE$61,56,0))+1),0),0)</f>
        <v>0</v>
      </c>
      <c r="H2111" s="15" t="str">
        <f t="shared" si="32"/>
        <v>nevyplněno</v>
      </c>
    </row>
    <row r="2112" spans="7:8" x14ac:dyDescent="0.25">
      <c r="G2112" s="12">
        <f>IF(H2112="ano",VLOOKUP('databáze bodů'!D2112,kubbATPmodel!$H$9:$HE$61,((HLOOKUP(F2112,kubbATPmodel!$I$5:$HE$61,56,0))+1),0),0)</f>
        <v>0</v>
      </c>
      <c r="H2112" s="15" t="str">
        <f t="shared" si="32"/>
        <v>nevyplněno</v>
      </c>
    </row>
    <row r="2113" spans="7:8" x14ac:dyDescent="0.25">
      <c r="G2113" s="12">
        <f>IF(H2113="ano",VLOOKUP('databáze bodů'!D2113,kubbATPmodel!$H$9:$HE$61,((HLOOKUP(F2113,kubbATPmodel!$I$5:$HE$61,56,0))+1),0),0)</f>
        <v>0</v>
      </c>
      <c r="H2113" s="15" t="str">
        <f t="shared" si="32"/>
        <v>nevyplněno</v>
      </c>
    </row>
    <row r="2114" spans="7:8" x14ac:dyDescent="0.25">
      <c r="G2114" s="12">
        <f>IF(H2114="ano",VLOOKUP('databáze bodů'!D2114,kubbATPmodel!$H$9:$HE$61,((HLOOKUP(F2114,kubbATPmodel!$I$5:$HE$61,56,0))+1),0),0)</f>
        <v>0</v>
      </c>
      <c r="H2114" s="15" t="str">
        <f t="shared" si="32"/>
        <v>nevyplněno</v>
      </c>
    </row>
    <row r="2115" spans="7:8" x14ac:dyDescent="0.25">
      <c r="G2115" s="12">
        <f>IF(H2115="ano",VLOOKUP('databáze bodů'!D2115,kubbATPmodel!$H$9:$HE$61,((HLOOKUP(F2115,kubbATPmodel!$I$5:$HE$61,56,0))+1),0),0)</f>
        <v>0</v>
      </c>
      <c r="H2115" s="15" t="str">
        <f t="shared" ref="H2115:H2178" si="33">IF(E2115=0,"nevyplněno",IF(($K$5-E2115)&lt;$K$3,"ano","ne"))</f>
        <v>nevyplněno</v>
      </c>
    </row>
    <row r="2116" spans="7:8" x14ac:dyDescent="0.25">
      <c r="G2116" s="12">
        <f>IF(H2116="ano",VLOOKUP('databáze bodů'!D2116,kubbATPmodel!$H$9:$HE$61,((HLOOKUP(F2116,kubbATPmodel!$I$5:$HE$61,56,0))+1),0),0)</f>
        <v>0</v>
      </c>
      <c r="H2116" s="15" t="str">
        <f t="shared" si="33"/>
        <v>nevyplněno</v>
      </c>
    </row>
    <row r="2117" spans="7:8" x14ac:dyDescent="0.25">
      <c r="G2117" s="12">
        <f>IF(H2117="ano",VLOOKUP('databáze bodů'!D2117,kubbATPmodel!$H$9:$HE$61,((HLOOKUP(F2117,kubbATPmodel!$I$5:$HE$61,56,0))+1),0),0)</f>
        <v>0</v>
      </c>
      <c r="H2117" s="15" t="str">
        <f t="shared" si="33"/>
        <v>nevyplněno</v>
      </c>
    </row>
    <row r="2118" spans="7:8" x14ac:dyDescent="0.25">
      <c r="G2118" s="12">
        <f>IF(H2118="ano",VLOOKUP('databáze bodů'!D2118,kubbATPmodel!$H$9:$HE$61,((HLOOKUP(F2118,kubbATPmodel!$I$5:$HE$61,56,0))+1),0),0)</f>
        <v>0</v>
      </c>
      <c r="H2118" s="15" t="str">
        <f t="shared" si="33"/>
        <v>nevyplněno</v>
      </c>
    </row>
    <row r="2119" spans="7:8" x14ac:dyDescent="0.25">
      <c r="G2119" s="12">
        <f>IF(H2119="ano",VLOOKUP('databáze bodů'!D2119,kubbATPmodel!$H$9:$HE$61,((HLOOKUP(F2119,kubbATPmodel!$I$5:$HE$61,56,0))+1),0),0)</f>
        <v>0</v>
      </c>
      <c r="H2119" s="15" t="str">
        <f t="shared" si="33"/>
        <v>nevyplněno</v>
      </c>
    </row>
    <row r="2120" spans="7:8" x14ac:dyDescent="0.25">
      <c r="G2120" s="12">
        <f>IF(H2120="ano",VLOOKUP('databáze bodů'!D2120,kubbATPmodel!$H$9:$HE$61,((HLOOKUP(F2120,kubbATPmodel!$I$5:$HE$61,56,0))+1),0),0)</f>
        <v>0</v>
      </c>
      <c r="H2120" s="15" t="str">
        <f t="shared" si="33"/>
        <v>nevyplněno</v>
      </c>
    </row>
    <row r="2121" spans="7:8" x14ac:dyDescent="0.25">
      <c r="G2121" s="12">
        <f>IF(H2121="ano",VLOOKUP('databáze bodů'!D2121,kubbATPmodel!$H$9:$HE$61,((HLOOKUP(F2121,kubbATPmodel!$I$5:$HE$61,56,0))+1),0),0)</f>
        <v>0</v>
      </c>
      <c r="H2121" s="15" t="str">
        <f t="shared" si="33"/>
        <v>nevyplněno</v>
      </c>
    </row>
    <row r="2122" spans="7:8" x14ac:dyDescent="0.25">
      <c r="G2122" s="12">
        <f>IF(H2122="ano",VLOOKUP('databáze bodů'!D2122,kubbATPmodel!$H$9:$HE$61,((HLOOKUP(F2122,kubbATPmodel!$I$5:$HE$61,56,0))+1),0),0)</f>
        <v>0</v>
      </c>
      <c r="H2122" s="15" t="str">
        <f t="shared" si="33"/>
        <v>nevyplněno</v>
      </c>
    </row>
    <row r="2123" spans="7:8" x14ac:dyDescent="0.25">
      <c r="G2123" s="12">
        <f>IF(H2123="ano",VLOOKUP('databáze bodů'!D2123,kubbATPmodel!$H$9:$HE$61,((HLOOKUP(F2123,kubbATPmodel!$I$5:$HE$61,56,0))+1),0),0)</f>
        <v>0</v>
      </c>
      <c r="H2123" s="15" t="str">
        <f t="shared" si="33"/>
        <v>nevyplněno</v>
      </c>
    </row>
    <row r="2124" spans="7:8" x14ac:dyDescent="0.25">
      <c r="G2124" s="12">
        <f>IF(H2124="ano",VLOOKUP('databáze bodů'!D2124,kubbATPmodel!$H$9:$HE$61,((HLOOKUP(F2124,kubbATPmodel!$I$5:$HE$61,56,0))+1),0),0)</f>
        <v>0</v>
      </c>
      <c r="H2124" s="15" t="str">
        <f t="shared" si="33"/>
        <v>nevyplněno</v>
      </c>
    </row>
    <row r="2125" spans="7:8" x14ac:dyDescent="0.25">
      <c r="G2125" s="12">
        <f>IF(H2125="ano",VLOOKUP('databáze bodů'!D2125,kubbATPmodel!$H$9:$HE$61,((HLOOKUP(F2125,kubbATPmodel!$I$5:$HE$61,56,0))+1),0),0)</f>
        <v>0</v>
      </c>
      <c r="H2125" s="15" t="str">
        <f t="shared" si="33"/>
        <v>nevyplněno</v>
      </c>
    </row>
    <row r="2126" spans="7:8" x14ac:dyDescent="0.25">
      <c r="G2126" s="12">
        <f>IF(H2126="ano",VLOOKUP('databáze bodů'!D2126,kubbATPmodel!$H$9:$HE$61,((HLOOKUP(F2126,kubbATPmodel!$I$5:$HE$61,56,0))+1),0),0)</f>
        <v>0</v>
      </c>
      <c r="H2126" s="15" t="str">
        <f t="shared" si="33"/>
        <v>nevyplněno</v>
      </c>
    </row>
    <row r="2127" spans="7:8" x14ac:dyDescent="0.25">
      <c r="G2127" s="12">
        <f>IF(H2127="ano",VLOOKUP('databáze bodů'!D2127,kubbATPmodel!$H$9:$HE$61,((HLOOKUP(F2127,kubbATPmodel!$I$5:$HE$61,56,0))+1),0),0)</f>
        <v>0</v>
      </c>
      <c r="H2127" s="15" t="str">
        <f t="shared" si="33"/>
        <v>nevyplněno</v>
      </c>
    </row>
    <row r="2128" spans="7:8" x14ac:dyDescent="0.25">
      <c r="G2128" s="12">
        <f>IF(H2128="ano",VLOOKUP('databáze bodů'!D2128,kubbATPmodel!$H$9:$HE$61,((HLOOKUP(F2128,kubbATPmodel!$I$5:$HE$61,56,0))+1),0),0)</f>
        <v>0</v>
      </c>
      <c r="H2128" s="15" t="str">
        <f t="shared" si="33"/>
        <v>nevyplněno</v>
      </c>
    </row>
    <row r="2129" spans="7:8" x14ac:dyDescent="0.25">
      <c r="G2129" s="12">
        <f>IF(H2129="ano",VLOOKUP('databáze bodů'!D2129,kubbATPmodel!$H$9:$HE$61,((HLOOKUP(F2129,kubbATPmodel!$I$5:$HE$61,56,0))+1),0),0)</f>
        <v>0</v>
      </c>
      <c r="H2129" s="15" t="str">
        <f t="shared" si="33"/>
        <v>nevyplněno</v>
      </c>
    </row>
    <row r="2130" spans="7:8" x14ac:dyDescent="0.25">
      <c r="G2130" s="12">
        <f>IF(H2130="ano",VLOOKUP('databáze bodů'!D2130,kubbATPmodel!$H$9:$HE$61,((HLOOKUP(F2130,kubbATPmodel!$I$5:$HE$61,56,0))+1),0),0)</f>
        <v>0</v>
      </c>
      <c r="H2130" s="15" t="str">
        <f t="shared" si="33"/>
        <v>nevyplněno</v>
      </c>
    </row>
    <row r="2131" spans="7:8" x14ac:dyDescent="0.25">
      <c r="G2131" s="12">
        <f>IF(H2131="ano",VLOOKUP('databáze bodů'!D2131,kubbATPmodel!$H$9:$HE$61,((HLOOKUP(F2131,kubbATPmodel!$I$5:$HE$61,56,0))+1),0),0)</f>
        <v>0</v>
      </c>
      <c r="H2131" s="15" t="str">
        <f t="shared" si="33"/>
        <v>nevyplněno</v>
      </c>
    </row>
    <row r="2132" spans="7:8" x14ac:dyDescent="0.25">
      <c r="G2132" s="12">
        <f>IF(H2132="ano",VLOOKUP('databáze bodů'!D2132,kubbATPmodel!$H$9:$HE$61,((HLOOKUP(F2132,kubbATPmodel!$I$5:$HE$61,56,0))+1),0),0)</f>
        <v>0</v>
      </c>
      <c r="H2132" s="15" t="str">
        <f t="shared" si="33"/>
        <v>nevyplněno</v>
      </c>
    </row>
    <row r="2133" spans="7:8" x14ac:dyDescent="0.25">
      <c r="G2133" s="12">
        <f>IF(H2133="ano",VLOOKUP('databáze bodů'!D2133,kubbATPmodel!$H$9:$HE$61,((HLOOKUP(F2133,kubbATPmodel!$I$5:$HE$61,56,0))+1),0),0)</f>
        <v>0</v>
      </c>
      <c r="H2133" s="15" t="str">
        <f t="shared" si="33"/>
        <v>nevyplněno</v>
      </c>
    </row>
    <row r="2134" spans="7:8" x14ac:dyDescent="0.25">
      <c r="G2134" s="12">
        <f>IF(H2134="ano",VLOOKUP('databáze bodů'!D2134,kubbATPmodel!$H$9:$HE$61,((HLOOKUP(F2134,kubbATPmodel!$I$5:$HE$61,56,0))+1),0),0)</f>
        <v>0</v>
      </c>
      <c r="H2134" s="15" t="str">
        <f t="shared" si="33"/>
        <v>nevyplněno</v>
      </c>
    </row>
    <row r="2135" spans="7:8" x14ac:dyDescent="0.25">
      <c r="G2135" s="12">
        <f>IF(H2135="ano",VLOOKUP('databáze bodů'!D2135,kubbATPmodel!$H$9:$HE$61,((HLOOKUP(F2135,kubbATPmodel!$I$5:$HE$61,56,0))+1),0),0)</f>
        <v>0</v>
      </c>
      <c r="H2135" s="15" t="str">
        <f t="shared" si="33"/>
        <v>nevyplněno</v>
      </c>
    </row>
    <row r="2136" spans="7:8" x14ac:dyDescent="0.25">
      <c r="G2136" s="12">
        <f>IF(H2136="ano",VLOOKUP('databáze bodů'!D2136,kubbATPmodel!$H$9:$HE$61,((HLOOKUP(F2136,kubbATPmodel!$I$5:$HE$61,56,0))+1),0),0)</f>
        <v>0</v>
      </c>
      <c r="H2136" s="15" t="str">
        <f t="shared" si="33"/>
        <v>nevyplněno</v>
      </c>
    </row>
    <row r="2137" spans="7:8" x14ac:dyDescent="0.25">
      <c r="G2137" s="12">
        <f>IF(H2137="ano",VLOOKUP('databáze bodů'!D2137,kubbATPmodel!$H$9:$HE$61,((HLOOKUP(F2137,kubbATPmodel!$I$5:$HE$61,56,0))+1),0),0)</f>
        <v>0</v>
      </c>
      <c r="H2137" s="15" t="str">
        <f t="shared" si="33"/>
        <v>nevyplněno</v>
      </c>
    </row>
    <row r="2138" spans="7:8" x14ac:dyDescent="0.25">
      <c r="G2138" s="12">
        <f>IF(H2138="ano",VLOOKUP('databáze bodů'!D2138,kubbATPmodel!$H$9:$HE$61,((HLOOKUP(F2138,kubbATPmodel!$I$5:$HE$61,56,0))+1),0),0)</f>
        <v>0</v>
      </c>
      <c r="H2138" s="15" t="str">
        <f t="shared" si="33"/>
        <v>nevyplněno</v>
      </c>
    </row>
    <row r="2139" spans="7:8" x14ac:dyDescent="0.25">
      <c r="G2139" s="12">
        <f>IF(H2139="ano",VLOOKUP('databáze bodů'!D2139,kubbATPmodel!$H$9:$HE$61,((HLOOKUP(F2139,kubbATPmodel!$I$5:$HE$61,56,0))+1),0),0)</f>
        <v>0</v>
      </c>
      <c r="H2139" s="15" t="str">
        <f t="shared" si="33"/>
        <v>nevyplněno</v>
      </c>
    </row>
    <row r="2140" spans="7:8" x14ac:dyDescent="0.25">
      <c r="G2140" s="12">
        <f>IF(H2140="ano",VLOOKUP('databáze bodů'!D2140,kubbATPmodel!$H$9:$HE$61,((HLOOKUP(F2140,kubbATPmodel!$I$5:$HE$61,56,0))+1),0),0)</f>
        <v>0</v>
      </c>
      <c r="H2140" s="15" t="str">
        <f t="shared" si="33"/>
        <v>nevyplněno</v>
      </c>
    </row>
    <row r="2141" spans="7:8" x14ac:dyDescent="0.25">
      <c r="G2141" s="12">
        <f>IF(H2141="ano",VLOOKUP('databáze bodů'!D2141,kubbATPmodel!$H$9:$HE$61,((HLOOKUP(F2141,kubbATPmodel!$I$5:$HE$61,56,0))+1),0),0)</f>
        <v>0</v>
      </c>
      <c r="H2141" s="15" t="str">
        <f t="shared" si="33"/>
        <v>nevyplněno</v>
      </c>
    </row>
    <row r="2142" spans="7:8" x14ac:dyDescent="0.25">
      <c r="G2142" s="12">
        <f>IF(H2142="ano",VLOOKUP('databáze bodů'!D2142,kubbATPmodel!$H$9:$HE$61,((HLOOKUP(F2142,kubbATPmodel!$I$5:$HE$61,56,0))+1),0),0)</f>
        <v>0</v>
      </c>
      <c r="H2142" s="15" t="str">
        <f t="shared" si="33"/>
        <v>nevyplněno</v>
      </c>
    </row>
    <row r="2143" spans="7:8" x14ac:dyDescent="0.25">
      <c r="G2143" s="12">
        <f>IF(H2143="ano",VLOOKUP('databáze bodů'!D2143,kubbATPmodel!$H$9:$HE$61,((HLOOKUP(F2143,kubbATPmodel!$I$5:$HE$61,56,0))+1),0),0)</f>
        <v>0</v>
      </c>
      <c r="H2143" s="15" t="str">
        <f t="shared" si="33"/>
        <v>nevyplněno</v>
      </c>
    </row>
    <row r="2144" spans="7:8" x14ac:dyDescent="0.25">
      <c r="G2144" s="12">
        <f>IF(H2144="ano",VLOOKUP('databáze bodů'!D2144,kubbATPmodel!$H$9:$HE$61,((HLOOKUP(F2144,kubbATPmodel!$I$5:$HE$61,56,0))+1),0),0)</f>
        <v>0</v>
      </c>
      <c r="H2144" s="15" t="str">
        <f t="shared" si="33"/>
        <v>nevyplněno</v>
      </c>
    </row>
    <row r="2145" spans="7:8" x14ac:dyDescent="0.25">
      <c r="G2145" s="12">
        <f>IF(H2145="ano",VLOOKUP('databáze bodů'!D2145,kubbATPmodel!$H$9:$HE$61,((HLOOKUP(F2145,kubbATPmodel!$I$5:$HE$61,56,0))+1),0),0)</f>
        <v>0</v>
      </c>
      <c r="H2145" s="15" t="str">
        <f t="shared" si="33"/>
        <v>nevyplněno</v>
      </c>
    </row>
    <row r="2146" spans="7:8" x14ac:dyDescent="0.25">
      <c r="G2146" s="12">
        <f>IF(H2146="ano",VLOOKUP('databáze bodů'!D2146,kubbATPmodel!$H$9:$HE$61,((HLOOKUP(F2146,kubbATPmodel!$I$5:$HE$61,56,0))+1),0),0)</f>
        <v>0</v>
      </c>
      <c r="H2146" s="15" t="str">
        <f t="shared" si="33"/>
        <v>nevyplněno</v>
      </c>
    </row>
    <row r="2147" spans="7:8" x14ac:dyDescent="0.25">
      <c r="G2147" s="12">
        <f>IF(H2147="ano",VLOOKUP('databáze bodů'!D2147,kubbATPmodel!$H$9:$HE$61,((HLOOKUP(F2147,kubbATPmodel!$I$5:$HE$61,56,0))+1),0),0)</f>
        <v>0</v>
      </c>
      <c r="H2147" s="15" t="str">
        <f t="shared" si="33"/>
        <v>nevyplněno</v>
      </c>
    </row>
    <row r="2148" spans="7:8" x14ac:dyDescent="0.25">
      <c r="G2148" s="12">
        <f>IF(H2148="ano",VLOOKUP('databáze bodů'!D2148,kubbATPmodel!$H$9:$HE$61,((HLOOKUP(F2148,kubbATPmodel!$I$5:$HE$61,56,0))+1),0),0)</f>
        <v>0</v>
      </c>
      <c r="H2148" s="15" t="str">
        <f t="shared" si="33"/>
        <v>nevyplněno</v>
      </c>
    </row>
    <row r="2149" spans="7:8" x14ac:dyDescent="0.25">
      <c r="G2149" s="12">
        <f>IF(H2149="ano",VLOOKUP('databáze bodů'!D2149,kubbATPmodel!$H$9:$HE$61,((HLOOKUP(F2149,kubbATPmodel!$I$5:$HE$61,56,0))+1),0),0)</f>
        <v>0</v>
      </c>
      <c r="H2149" s="15" t="str">
        <f t="shared" si="33"/>
        <v>nevyplněno</v>
      </c>
    </row>
    <row r="2150" spans="7:8" x14ac:dyDescent="0.25">
      <c r="G2150" s="12">
        <f>IF(H2150="ano",VLOOKUP('databáze bodů'!D2150,kubbATPmodel!$H$9:$HE$61,((HLOOKUP(F2150,kubbATPmodel!$I$5:$HE$61,56,0))+1),0),0)</f>
        <v>0</v>
      </c>
      <c r="H2150" s="15" t="str">
        <f t="shared" si="33"/>
        <v>nevyplněno</v>
      </c>
    </row>
    <row r="2151" spans="7:8" x14ac:dyDescent="0.25">
      <c r="G2151" s="12">
        <f>IF(H2151="ano",VLOOKUP('databáze bodů'!D2151,kubbATPmodel!$H$9:$HE$61,((HLOOKUP(F2151,kubbATPmodel!$I$5:$HE$61,56,0))+1),0),0)</f>
        <v>0</v>
      </c>
      <c r="H2151" s="15" t="str">
        <f t="shared" si="33"/>
        <v>nevyplněno</v>
      </c>
    </row>
    <row r="2152" spans="7:8" x14ac:dyDescent="0.25">
      <c r="G2152" s="12">
        <f>IF(H2152="ano",VLOOKUP('databáze bodů'!D2152,kubbATPmodel!$H$9:$HE$61,((HLOOKUP(F2152,kubbATPmodel!$I$5:$HE$61,56,0))+1),0),0)</f>
        <v>0</v>
      </c>
      <c r="H2152" s="15" t="str">
        <f t="shared" si="33"/>
        <v>nevyplněno</v>
      </c>
    </row>
    <row r="2153" spans="7:8" x14ac:dyDescent="0.25">
      <c r="G2153" s="12">
        <f>IF(H2153="ano",VLOOKUP('databáze bodů'!D2153,kubbATPmodel!$H$9:$HE$61,((HLOOKUP(F2153,kubbATPmodel!$I$5:$HE$61,56,0))+1),0),0)</f>
        <v>0</v>
      </c>
      <c r="H2153" s="15" t="str">
        <f t="shared" si="33"/>
        <v>nevyplněno</v>
      </c>
    </row>
    <row r="2154" spans="7:8" x14ac:dyDescent="0.25">
      <c r="G2154" s="12">
        <f>IF(H2154="ano",VLOOKUP('databáze bodů'!D2154,kubbATPmodel!$H$9:$HE$61,((HLOOKUP(F2154,kubbATPmodel!$I$5:$HE$61,56,0))+1),0),0)</f>
        <v>0</v>
      </c>
      <c r="H2154" s="15" t="str">
        <f t="shared" si="33"/>
        <v>nevyplněno</v>
      </c>
    </row>
    <row r="2155" spans="7:8" x14ac:dyDescent="0.25">
      <c r="G2155" s="12">
        <f>IF(H2155="ano",VLOOKUP('databáze bodů'!D2155,kubbATPmodel!$H$9:$HE$61,((HLOOKUP(F2155,kubbATPmodel!$I$5:$HE$61,56,0))+1),0),0)</f>
        <v>0</v>
      </c>
      <c r="H2155" s="15" t="str">
        <f t="shared" si="33"/>
        <v>nevyplněno</v>
      </c>
    </row>
    <row r="2156" spans="7:8" x14ac:dyDescent="0.25">
      <c r="G2156" s="12">
        <f>IF(H2156="ano",VLOOKUP('databáze bodů'!D2156,kubbATPmodel!$H$9:$HE$61,((HLOOKUP(F2156,kubbATPmodel!$I$5:$HE$61,56,0))+1),0),0)</f>
        <v>0</v>
      </c>
      <c r="H2156" s="15" t="str">
        <f t="shared" si="33"/>
        <v>nevyplněno</v>
      </c>
    </row>
    <row r="2157" spans="7:8" x14ac:dyDescent="0.25">
      <c r="G2157" s="12">
        <f>IF(H2157="ano",VLOOKUP('databáze bodů'!D2157,kubbATPmodel!$H$9:$HE$61,((HLOOKUP(F2157,kubbATPmodel!$I$5:$HE$61,56,0))+1),0),0)</f>
        <v>0</v>
      </c>
      <c r="H2157" s="15" t="str">
        <f t="shared" si="33"/>
        <v>nevyplněno</v>
      </c>
    </row>
    <row r="2158" spans="7:8" x14ac:dyDescent="0.25">
      <c r="G2158" s="12">
        <f>IF(H2158="ano",VLOOKUP('databáze bodů'!D2158,kubbATPmodel!$H$9:$HE$61,((HLOOKUP(F2158,kubbATPmodel!$I$5:$HE$61,56,0))+1),0),0)</f>
        <v>0</v>
      </c>
      <c r="H2158" s="15" t="str">
        <f t="shared" si="33"/>
        <v>nevyplněno</v>
      </c>
    </row>
    <row r="2159" spans="7:8" x14ac:dyDescent="0.25">
      <c r="G2159" s="12">
        <f>IF(H2159="ano",VLOOKUP('databáze bodů'!D2159,kubbATPmodel!$H$9:$HE$61,((HLOOKUP(F2159,kubbATPmodel!$I$5:$HE$61,56,0))+1),0),0)</f>
        <v>0</v>
      </c>
      <c r="H2159" s="15" t="str">
        <f t="shared" si="33"/>
        <v>nevyplněno</v>
      </c>
    </row>
    <row r="2160" spans="7:8" x14ac:dyDescent="0.25">
      <c r="G2160" s="12">
        <f>IF(H2160="ano",VLOOKUP('databáze bodů'!D2160,kubbATPmodel!$H$9:$HE$61,((HLOOKUP(F2160,kubbATPmodel!$I$5:$HE$61,56,0))+1),0),0)</f>
        <v>0</v>
      </c>
      <c r="H2160" s="15" t="str">
        <f t="shared" si="33"/>
        <v>nevyplněno</v>
      </c>
    </row>
    <row r="2161" spans="7:8" x14ac:dyDescent="0.25">
      <c r="G2161" s="12">
        <f>IF(H2161="ano",VLOOKUP('databáze bodů'!D2161,kubbATPmodel!$H$9:$HE$61,((HLOOKUP(F2161,kubbATPmodel!$I$5:$HE$61,56,0))+1),0),0)</f>
        <v>0</v>
      </c>
      <c r="H2161" s="15" t="str">
        <f t="shared" si="33"/>
        <v>nevyplněno</v>
      </c>
    </row>
    <row r="2162" spans="7:8" x14ac:dyDescent="0.25">
      <c r="G2162" s="12">
        <f>IF(H2162="ano",VLOOKUP('databáze bodů'!D2162,kubbATPmodel!$H$9:$HE$61,((HLOOKUP(F2162,kubbATPmodel!$I$5:$HE$61,56,0))+1),0),0)</f>
        <v>0</v>
      </c>
      <c r="H2162" s="15" t="str">
        <f t="shared" si="33"/>
        <v>nevyplněno</v>
      </c>
    </row>
    <row r="2163" spans="7:8" x14ac:dyDescent="0.25">
      <c r="G2163" s="12">
        <f>IF(H2163="ano",VLOOKUP('databáze bodů'!D2163,kubbATPmodel!$H$9:$HE$61,((HLOOKUP(F2163,kubbATPmodel!$I$5:$HE$61,56,0))+1),0),0)</f>
        <v>0</v>
      </c>
      <c r="H2163" s="15" t="str">
        <f t="shared" si="33"/>
        <v>nevyplněno</v>
      </c>
    </row>
    <row r="2164" spans="7:8" x14ac:dyDescent="0.25">
      <c r="G2164" s="12">
        <f>IF(H2164="ano",VLOOKUP('databáze bodů'!D2164,kubbATPmodel!$H$9:$HE$61,((HLOOKUP(F2164,kubbATPmodel!$I$5:$HE$61,56,0))+1),0),0)</f>
        <v>0</v>
      </c>
      <c r="H2164" s="15" t="str">
        <f t="shared" si="33"/>
        <v>nevyplněno</v>
      </c>
    </row>
    <row r="2165" spans="7:8" x14ac:dyDescent="0.25">
      <c r="G2165" s="12">
        <f>IF(H2165="ano",VLOOKUP('databáze bodů'!D2165,kubbATPmodel!$H$9:$HE$61,((HLOOKUP(F2165,kubbATPmodel!$I$5:$HE$61,56,0))+1),0),0)</f>
        <v>0</v>
      </c>
      <c r="H2165" s="15" t="str">
        <f t="shared" si="33"/>
        <v>nevyplněno</v>
      </c>
    </row>
    <row r="2166" spans="7:8" x14ac:dyDescent="0.25">
      <c r="G2166" s="12">
        <f>IF(H2166="ano",VLOOKUP('databáze bodů'!D2166,kubbATPmodel!$H$9:$HE$61,((HLOOKUP(F2166,kubbATPmodel!$I$5:$HE$61,56,0))+1),0),0)</f>
        <v>0</v>
      </c>
      <c r="H2166" s="15" t="str">
        <f t="shared" si="33"/>
        <v>nevyplněno</v>
      </c>
    </row>
    <row r="2167" spans="7:8" x14ac:dyDescent="0.25">
      <c r="G2167" s="12">
        <f>IF(H2167="ano",VLOOKUP('databáze bodů'!D2167,kubbATPmodel!$H$9:$HE$61,((HLOOKUP(F2167,kubbATPmodel!$I$5:$HE$61,56,0))+1),0),0)</f>
        <v>0</v>
      </c>
      <c r="H2167" s="15" t="str">
        <f t="shared" si="33"/>
        <v>nevyplněno</v>
      </c>
    </row>
    <row r="2168" spans="7:8" x14ac:dyDescent="0.25">
      <c r="G2168" s="12">
        <f>IF(H2168="ano",VLOOKUP('databáze bodů'!D2168,kubbATPmodel!$H$9:$HE$61,((HLOOKUP(F2168,kubbATPmodel!$I$5:$HE$61,56,0))+1),0),0)</f>
        <v>0</v>
      </c>
      <c r="H2168" s="15" t="str">
        <f t="shared" si="33"/>
        <v>nevyplněno</v>
      </c>
    </row>
    <row r="2169" spans="7:8" x14ac:dyDescent="0.25">
      <c r="G2169" s="12">
        <f>IF(H2169="ano",VLOOKUP('databáze bodů'!D2169,kubbATPmodel!$H$9:$HE$61,((HLOOKUP(F2169,kubbATPmodel!$I$5:$HE$61,56,0))+1),0),0)</f>
        <v>0</v>
      </c>
      <c r="H2169" s="15" t="str">
        <f t="shared" si="33"/>
        <v>nevyplněno</v>
      </c>
    </row>
    <row r="2170" spans="7:8" x14ac:dyDescent="0.25">
      <c r="G2170" s="12">
        <f>IF(H2170="ano",VLOOKUP('databáze bodů'!D2170,kubbATPmodel!$H$9:$HE$61,((HLOOKUP(F2170,kubbATPmodel!$I$5:$HE$61,56,0))+1),0),0)</f>
        <v>0</v>
      </c>
      <c r="H2170" s="15" t="str">
        <f t="shared" si="33"/>
        <v>nevyplněno</v>
      </c>
    </row>
    <row r="2171" spans="7:8" x14ac:dyDescent="0.25">
      <c r="G2171" s="12">
        <f>IF(H2171="ano",VLOOKUP('databáze bodů'!D2171,kubbATPmodel!$H$9:$HE$61,((HLOOKUP(F2171,kubbATPmodel!$I$5:$HE$61,56,0))+1),0),0)</f>
        <v>0</v>
      </c>
      <c r="H2171" s="15" t="str">
        <f t="shared" si="33"/>
        <v>nevyplněno</v>
      </c>
    </row>
    <row r="2172" spans="7:8" x14ac:dyDescent="0.25">
      <c r="G2172" s="12">
        <f>IF(H2172="ano",VLOOKUP('databáze bodů'!D2172,kubbATPmodel!$H$9:$HE$61,((HLOOKUP(F2172,kubbATPmodel!$I$5:$HE$61,56,0))+1),0),0)</f>
        <v>0</v>
      </c>
      <c r="H2172" s="15" t="str">
        <f t="shared" si="33"/>
        <v>nevyplněno</v>
      </c>
    </row>
    <row r="2173" spans="7:8" x14ac:dyDescent="0.25">
      <c r="G2173" s="12">
        <f>IF(H2173="ano",VLOOKUP('databáze bodů'!D2173,kubbATPmodel!$H$9:$HE$61,((HLOOKUP(F2173,kubbATPmodel!$I$5:$HE$61,56,0))+1),0),0)</f>
        <v>0</v>
      </c>
      <c r="H2173" s="15" t="str">
        <f t="shared" si="33"/>
        <v>nevyplněno</v>
      </c>
    </row>
    <row r="2174" spans="7:8" x14ac:dyDescent="0.25">
      <c r="G2174" s="12">
        <f>IF(H2174="ano",VLOOKUP('databáze bodů'!D2174,kubbATPmodel!$H$9:$HE$61,((HLOOKUP(F2174,kubbATPmodel!$I$5:$HE$61,56,0))+1),0),0)</f>
        <v>0</v>
      </c>
      <c r="H2174" s="15" t="str">
        <f t="shared" si="33"/>
        <v>nevyplněno</v>
      </c>
    </row>
    <row r="2175" spans="7:8" x14ac:dyDescent="0.25">
      <c r="G2175" s="12">
        <f>IF(H2175="ano",VLOOKUP('databáze bodů'!D2175,kubbATPmodel!$H$9:$HE$61,((HLOOKUP(F2175,kubbATPmodel!$I$5:$HE$61,56,0))+1),0),0)</f>
        <v>0</v>
      </c>
      <c r="H2175" s="15" t="str">
        <f t="shared" si="33"/>
        <v>nevyplněno</v>
      </c>
    </row>
    <row r="2176" spans="7:8" x14ac:dyDescent="0.25">
      <c r="G2176" s="12">
        <f>IF(H2176="ano",VLOOKUP('databáze bodů'!D2176,kubbATPmodel!$H$9:$HE$61,((HLOOKUP(F2176,kubbATPmodel!$I$5:$HE$61,56,0))+1),0),0)</f>
        <v>0</v>
      </c>
      <c r="H2176" s="15" t="str">
        <f t="shared" si="33"/>
        <v>nevyplněno</v>
      </c>
    </row>
    <row r="2177" spans="7:8" x14ac:dyDescent="0.25">
      <c r="G2177" s="12">
        <f>IF(H2177="ano",VLOOKUP('databáze bodů'!D2177,kubbATPmodel!$H$9:$HE$61,((HLOOKUP(F2177,kubbATPmodel!$I$5:$HE$61,56,0))+1),0),0)</f>
        <v>0</v>
      </c>
      <c r="H2177" s="15" t="str">
        <f t="shared" si="33"/>
        <v>nevyplněno</v>
      </c>
    </row>
    <row r="2178" spans="7:8" x14ac:dyDescent="0.25">
      <c r="G2178" s="12">
        <f>IF(H2178="ano",VLOOKUP('databáze bodů'!D2178,kubbATPmodel!$H$9:$HE$61,((HLOOKUP(F2178,kubbATPmodel!$I$5:$HE$61,56,0))+1),0),0)</f>
        <v>0</v>
      </c>
      <c r="H2178" s="15" t="str">
        <f t="shared" si="33"/>
        <v>nevyplněno</v>
      </c>
    </row>
    <row r="2179" spans="7:8" x14ac:dyDescent="0.25">
      <c r="G2179" s="12">
        <f>IF(H2179="ano",VLOOKUP('databáze bodů'!D2179,kubbATPmodel!$H$9:$HE$61,((HLOOKUP(F2179,kubbATPmodel!$I$5:$HE$61,56,0))+1),0),0)</f>
        <v>0</v>
      </c>
      <c r="H2179" s="15" t="str">
        <f t="shared" ref="H2179:H2242" si="34">IF(E2179=0,"nevyplněno",IF(($K$5-E2179)&lt;$K$3,"ano","ne"))</f>
        <v>nevyplněno</v>
      </c>
    </row>
    <row r="2180" spans="7:8" x14ac:dyDescent="0.25">
      <c r="G2180" s="12">
        <f>IF(H2180="ano",VLOOKUP('databáze bodů'!D2180,kubbATPmodel!$H$9:$HE$61,((HLOOKUP(F2180,kubbATPmodel!$I$5:$HE$61,56,0))+1),0),0)</f>
        <v>0</v>
      </c>
      <c r="H2180" s="15" t="str">
        <f t="shared" si="34"/>
        <v>nevyplněno</v>
      </c>
    </row>
    <row r="2181" spans="7:8" x14ac:dyDescent="0.25">
      <c r="G2181" s="12">
        <f>IF(H2181="ano",VLOOKUP('databáze bodů'!D2181,kubbATPmodel!$H$9:$HE$61,((HLOOKUP(F2181,kubbATPmodel!$I$5:$HE$61,56,0))+1),0),0)</f>
        <v>0</v>
      </c>
      <c r="H2181" s="15" t="str">
        <f t="shared" si="34"/>
        <v>nevyplněno</v>
      </c>
    </row>
    <row r="2182" spans="7:8" x14ac:dyDescent="0.25">
      <c r="G2182" s="12">
        <f>IF(H2182="ano",VLOOKUP('databáze bodů'!D2182,kubbATPmodel!$H$9:$HE$61,((HLOOKUP(F2182,kubbATPmodel!$I$5:$HE$61,56,0))+1),0),0)</f>
        <v>0</v>
      </c>
      <c r="H2182" s="15" t="str">
        <f t="shared" si="34"/>
        <v>nevyplněno</v>
      </c>
    </row>
    <row r="2183" spans="7:8" x14ac:dyDescent="0.25">
      <c r="G2183" s="12">
        <f>IF(H2183="ano",VLOOKUP('databáze bodů'!D2183,kubbATPmodel!$H$9:$HE$61,((HLOOKUP(F2183,kubbATPmodel!$I$5:$HE$61,56,0))+1),0),0)</f>
        <v>0</v>
      </c>
      <c r="H2183" s="15" t="str">
        <f t="shared" si="34"/>
        <v>nevyplněno</v>
      </c>
    </row>
    <row r="2184" spans="7:8" x14ac:dyDescent="0.25">
      <c r="G2184" s="12">
        <f>IF(H2184="ano",VLOOKUP('databáze bodů'!D2184,kubbATPmodel!$H$9:$HE$61,((HLOOKUP(F2184,kubbATPmodel!$I$5:$HE$61,56,0))+1),0),0)</f>
        <v>0</v>
      </c>
      <c r="H2184" s="15" t="str">
        <f t="shared" si="34"/>
        <v>nevyplněno</v>
      </c>
    </row>
    <row r="2185" spans="7:8" x14ac:dyDescent="0.25">
      <c r="G2185" s="12">
        <f>IF(H2185="ano",VLOOKUP('databáze bodů'!D2185,kubbATPmodel!$H$9:$HE$61,((HLOOKUP(F2185,kubbATPmodel!$I$5:$HE$61,56,0))+1),0),0)</f>
        <v>0</v>
      </c>
      <c r="H2185" s="15" t="str">
        <f t="shared" si="34"/>
        <v>nevyplněno</v>
      </c>
    </row>
    <row r="2186" spans="7:8" x14ac:dyDescent="0.25">
      <c r="G2186" s="12">
        <f>IF(H2186="ano",VLOOKUP('databáze bodů'!D2186,kubbATPmodel!$H$9:$HE$61,((HLOOKUP(F2186,kubbATPmodel!$I$5:$HE$61,56,0))+1),0),0)</f>
        <v>0</v>
      </c>
      <c r="H2186" s="15" t="str">
        <f t="shared" si="34"/>
        <v>nevyplněno</v>
      </c>
    </row>
    <row r="2187" spans="7:8" x14ac:dyDescent="0.25">
      <c r="G2187" s="12">
        <f>IF(H2187="ano",VLOOKUP('databáze bodů'!D2187,kubbATPmodel!$H$9:$HE$61,((HLOOKUP(F2187,kubbATPmodel!$I$5:$HE$61,56,0))+1),0),0)</f>
        <v>0</v>
      </c>
      <c r="H2187" s="15" t="str">
        <f t="shared" si="34"/>
        <v>nevyplněno</v>
      </c>
    </row>
    <row r="2188" spans="7:8" x14ac:dyDescent="0.25">
      <c r="G2188" s="12">
        <f>IF(H2188="ano",VLOOKUP('databáze bodů'!D2188,kubbATPmodel!$H$9:$HE$61,((HLOOKUP(F2188,kubbATPmodel!$I$5:$HE$61,56,0))+1),0),0)</f>
        <v>0</v>
      </c>
      <c r="H2188" s="15" t="str">
        <f t="shared" si="34"/>
        <v>nevyplněno</v>
      </c>
    </row>
    <row r="2189" spans="7:8" x14ac:dyDescent="0.25">
      <c r="G2189" s="12">
        <f>IF(H2189="ano",VLOOKUP('databáze bodů'!D2189,kubbATPmodel!$H$9:$HE$61,((HLOOKUP(F2189,kubbATPmodel!$I$5:$HE$61,56,0))+1),0),0)</f>
        <v>0</v>
      </c>
      <c r="H2189" s="15" t="str">
        <f t="shared" si="34"/>
        <v>nevyplněno</v>
      </c>
    </row>
    <row r="2190" spans="7:8" x14ac:dyDescent="0.25">
      <c r="G2190" s="12">
        <f>IF(H2190="ano",VLOOKUP('databáze bodů'!D2190,kubbATPmodel!$H$9:$HE$61,((HLOOKUP(F2190,kubbATPmodel!$I$5:$HE$61,56,0))+1),0),0)</f>
        <v>0</v>
      </c>
      <c r="H2190" s="15" t="str">
        <f t="shared" si="34"/>
        <v>nevyplněno</v>
      </c>
    </row>
    <row r="2191" spans="7:8" x14ac:dyDescent="0.25">
      <c r="G2191" s="12">
        <f>IF(H2191="ano",VLOOKUP('databáze bodů'!D2191,kubbATPmodel!$H$9:$HE$61,((HLOOKUP(F2191,kubbATPmodel!$I$5:$HE$61,56,0))+1),0),0)</f>
        <v>0</v>
      </c>
      <c r="H2191" s="15" t="str">
        <f t="shared" si="34"/>
        <v>nevyplněno</v>
      </c>
    </row>
    <row r="2192" spans="7:8" x14ac:dyDescent="0.25">
      <c r="G2192" s="12">
        <f>IF(H2192="ano",VLOOKUP('databáze bodů'!D2192,kubbATPmodel!$H$9:$HE$61,((HLOOKUP(F2192,kubbATPmodel!$I$5:$HE$61,56,0))+1),0),0)</f>
        <v>0</v>
      </c>
      <c r="H2192" s="15" t="str">
        <f t="shared" si="34"/>
        <v>nevyplněno</v>
      </c>
    </row>
    <row r="2193" spans="7:8" x14ac:dyDescent="0.25">
      <c r="G2193" s="12">
        <f>IF(H2193="ano",VLOOKUP('databáze bodů'!D2193,kubbATPmodel!$H$9:$HE$61,((HLOOKUP(F2193,kubbATPmodel!$I$5:$HE$61,56,0))+1),0),0)</f>
        <v>0</v>
      </c>
      <c r="H2193" s="15" t="str">
        <f t="shared" si="34"/>
        <v>nevyplněno</v>
      </c>
    </row>
    <row r="2194" spans="7:8" x14ac:dyDescent="0.25">
      <c r="G2194" s="12">
        <f>IF(H2194="ano",VLOOKUP('databáze bodů'!D2194,kubbATPmodel!$H$9:$HE$61,((HLOOKUP(F2194,kubbATPmodel!$I$5:$HE$61,56,0))+1),0),0)</f>
        <v>0</v>
      </c>
      <c r="H2194" s="15" t="str">
        <f t="shared" si="34"/>
        <v>nevyplněno</v>
      </c>
    </row>
    <row r="2195" spans="7:8" x14ac:dyDescent="0.25">
      <c r="G2195" s="12">
        <f>IF(H2195="ano",VLOOKUP('databáze bodů'!D2195,kubbATPmodel!$H$9:$HE$61,((HLOOKUP(F2195,kubbATPmodel!$I$5:$HE$61,56,0))+1),0),0)</f>
        <v>0</v>
      </c>
      <c r="H2195" s="15" t="str">
        <f t="shared" si="34"/>
        <v>nevyplněno</v>
      </c>
    </row>
    <row r="2196" spans="7:8" x14ac:dyDescent="0.25">
      <c r="G2196" s="12">
        <f>IF(H2196="ano",VLOOKUP('databáze bodů'!D2196,kubbATPmodel!$H$9:$HE$61,((HLOOKUP(F2196,kubbATPmodel!$I$5:$HE$61,56,0))+1),0),0)</f>
        <v>0</v>
      </c>
      <c r="H2196" s="15" t="str">
        <f t="shared" si="34"/>
        <v>nevyplněno</v>
      </c>
    </row>
    <row r="2197" spans="7:8" x14ac:dyDescent="0.25">
      <c r="G2197" s="12">
        <f>IF(H2197="ano",VLOOKUP('databáze bodů'!D2197,kubbATPmodel!$H$9:$HE$61,((HLOOKUP(F2197,kubbATPmodel!$I$5:$HE$61,56,0))+1),0),0)</f>
        <v>0</v>
      </c>
      <c r="H2197" s="15" t="str">
        <f t="shared" si="34"/>
        <v>nevyplněno</v>
      </c>
    </row>
    <row r="2198" spans="7:8" x14ac:dyDescent="0.25">
      <c r="G2198" s="12">
        <f>IF(H2198="ano",VLOOKUP('databáze bodů'!D2198,kubbATPmodel!$H$9:$HE$61,((HLOOKUP(F2198,kubbATPmodel!$I$5:$HE$61,56,0))+1),0),0)</f>
        <v>0</v>
      </c>
      <c r="H2198" s="15" t="str">
        <f t="shared" si="34"/>
        <v>nevyplněno</v>
      </c>
    </row>
    <row r="2199" spans="7:8" x14ac:dyDescent="0.25">
      <c r="G2199" s="12">
        <f>IF(H2199="ano",VLOOKUP('databáze bodů'!D2199,kubbATPmodel!$H$9:$HE$61,((HLOOKUP(F2199,kubbATPmodel!$I$5:$HE$61,56,0))+1),0),0)</f>
        <v>0</v>
      </c>
      <c r="H2199" s="15" t="str">
        <f t="shared" si="34"/>
        <v>nevyplněno</v>
      </c>
    </row>
    <row r="2200" spans="7:8" x14ac:dyDescent="0.25">
      <c r="G2200" s="12">
        <f>IF(H2200="ano",VLOOKUP('databáze bodů'!D2200,kubbATPmodel!$H$9:$HE$61,((HLOOKUP(F2200,kubbATPmodel!$I$5:$HE$61,56,0))+1),0),0)</f>
        <v>0</v>
      </c>
      <c r="H2200" s="15" t="str">
        <f t="shared" si="34"/>
        <v>nevyplněno</v>
      </c>
    </row>
    <row r="2201" spans="7:8" x14ac:dyDescent="0.25">
      <c r="G2201" s="12">
        <f>IF(H2201="ano",VLOOKUP('databáze bodů'!D2201,kubbATPmodel!$H$9:$HE$61,((HLOOKUP(F2201,kubbATPmodel!$I$5:$HE$61,56,0))+1),0),0)</f>
        <v>0</v>
      </c>
      <c r="H2201" s="15" t="str">
        <f t="shared" si="34"/>
        <v>nevyplněno</v>
      </c>
    </row>
    <row r="2202" spans="7:8" x14ac:dyDescent="0.25">
      <c r="G2202" s="12">
        <f>IF(H2202="ano",VLOOKUP('databáze bodů'!D2202,kubbATPmodel!$H$9:$HE$61,((HLOOKUP(F2202,kubbATPmodel!$I$5:$HE$61,56,0))+1),0),0)</f>
        <v>0</v>
      </c>
      <c r="H2202" s="15" t="str">
        <f t="shared" si="34"/>
        <v>nevyplněno</v>
      </c>
    </row>
    <row r="2203" spans="7:8" x14ac:dyDescent="0.25">
      <c r="G2203" s="12">
        <f>IF(H2203="ano",VLOOKUP('databáze bodů'!D2203,kubbATPmodel!$H$9:$HE$61,((HLOOKUP(F2203,kubbATPmodel!$I$5:$HE$61,56,0))+1),0),0)</f>
        <v>0</v>
      </c>
      <c r="H2203" s="15" t="str">
        <f t="shared" si="34"/>
        <v>nevyplněno</v>
      </c>
    </row>
    <row r="2204" spans="7:8" x14ac:dyDescent="0.25">
      <c r="G2204" s="12">
        <f>IF(H2204="ano",VLOOKUP('databáze bodů'!D2204,kubbATPmodel!$H$9:$HE$61,((HLOOKUP(F2204,kubbATPmodel!$I$5:$HE$61,56,0))+1),0),0)</f>
        <v>0</v>
      </c>
      <c r="H2204" s="15" t="str">
        <f t="shared" si="34"/>
        <v>nevyplněno</v>
      </c>
    </row>
    <row r="2205" spans="7:8" x14ac:dyDescent="0.25">
      <c r="G2205" s="12">
        <f>IF(H2205="ano",VLOOKUP('databáze bodů'!D2205,kubbATPmodel!$H$9:$HE$61,((HLOOKUP(F2205,kubbATPmodel!$I$5:$HE$61,56,0))+1),0),0)</f>
        <v>0</v>
      </c>
      <c r="H2205" s="15" t="str">
        <f t="shared" si="34"/>
        <v>nevyplněno</v>
      </c>
    </row>
    <row r="2206" spans="7:8" x14ac:dyDescent="0.25">
      <c r="G2206" s="12">
        <f>IF(H2206="ano",VLOOKUP('databáze bodů'!D2206,kubbATPmodel!$H$9:$HE$61,((HLOOKUP(F2206,kubbATPmodel!$I$5:$HE$61,56,0))+1),0),0)</f>
        <v>0</v>
      </c>
      <c r="H2206" s="15" t="str">
        <f t="shared" si="34"/>
        <v>nevyplněno</v>
      </c>
    </row>
    <row r="2207" spans="7:8" x14ac:dyDescent="0.25">
      <c r="G2207" s="12">
        <f>IF(H2207="ano",VLOOKUP('databáze bodů'!D2207,kubbATPmodel!$H$9:$HE$61,((HLOOKUP(F2207,kubbATPmodel!$I$5:$HE$61,56,0))+1),0),0)</f>
        <v>0</v>
      </c>
      <c r="H2207" s="15" t="str">
        <f t="shared" si="34"/>
        <v>nevyplněno</v>
      </c>
    </row>
    <row r="2208" spans="7:8" x14ac:dyDescent="0.25">
      <c r="G2208" s="12">
        <f>IF(H2208="ano",VLOOKUP('databáze bodů'!D2208,kubbATPmodel!$H$9:$HE$61,((HLOOKUP(F2208,kubbATPmodel!$I$5:$HE$61,56,0))+1),0),0)</f>
        <v>0</v>
      </c>
      <c r="H2208" s="15" t="str">
        <f t="shared" si="34"/>
        <v>nevyplněno</v>
      </c>
    </row>
    <row r="2209" spans="7:8" x14ac:dyDescent="0.25">
      <c r="G2209" s="12">
        <f>IF(H2209="ano",VLOOKUP('databáze bodů'!D2209,kubbATPmodel!$H$9:$HE$61,((HLOOKUP(F2209,kubbATPmodel!$I$5:$HE$61,56,0))+1),0),0)</f>
        <v>0</v>
      </c>
      <c r="H2209" s="15" t="str">
        <f t="shared" si="34"/>
        <v>nevyplněno</v>
      </c>
    </row>
    <row r="2210" spans="7:8" x14ac:dyDescent="0.25">
      <c r="G2210" s="12">
        <f>IF(H2210="ano",VLOOKUP('databáze bodů'!D2210,kubbATPmodel!$H$9:$HE$61,((HLOOKUP(F2210,kubbATPmodel!$I$5:$HE$61,56,0))+1),0),0)</f>
        <v>0</v>
      </c>
      <c r="H2210" s="15" t="str">
        <f t="shared" si="34"/>
        <v>nevyplněno</v>
      </c>
    </row>
    <row r="2211" spans="7:8" x14ac:dyDescent="0.25">
      <c r="G2211" s="12">
        <f>IF(H2211="ano",VLOOKUP('databáze bodů'!D2211,kubbATPmodel!$H$9:$HE$61,((HLOOKUP(F2211,kubbATPmodel!$I$5:$HE$61,56,0))+1),0),0)</f>
        <v>0</v>
      </c>
      <c r="H2211" s="15" t="str">
        <f t="shared" si="34"/>
        <v>nevyplněno</v>
      </c>
    </row>
    <row r="2212" spans="7:8" x14ac:dyDescent="0.25">
      <c r="G2212" s="12">
        <f>IF(H2212="ano",VLOOKUP('databáze bodů'!D2212,kubbATPmodel!$H$9:$HE$61,((HLOOKUP(F2212,kubbATPmodel!$I$5:$HE$61,56,0))+1),0),0)</f>
        <v>0</v>
      </c>
      <c r="H2212" s="15" t="str">
        <f t="shared" si="34"/>
        <v>nevyplněno</v>
      </c>
    </row>
    <row r="2213" spans="7:8" x14ac:dyDescent="0.25">
      <c r="G2213" s="12">
        <f>IF(H2213="ano",VLOOKUP('databáze bodů'!D2213,kubbATPmodel!$H$9:$HE$61,((HLOOKUP(F2213,kubbATPmodel!$I$5:$HE$61,56,0))+1),0),0)</f>
        <v>0</v>
      </c>
      <c r="H2213" s="15" t="str">
        <f t="shared" si="34"/>
        <v>nevyplněno</v>
      </c>
    </row>
    <row r="2214" spans="7:8" x14ac:dyDescent="0.25">
      <c r="G2214" s="12">
        <f>IF(H2214="ano",VLOOKUP('databáze bodů'!D2214,kubbATPmodel!$H$9:$HE$61,((HLOOKUP(F2214,kubbATPmodel!$I$5:$HE$61,56,0))+1),0),0)</f>
        <v>0</v>
      </c>
      <c r="H2214" s="15" t="str">
        <f t="shared" si="34"/>
        <v>nevyplněno</v>
      </c>
    </row>
    <row r="2215" spans="7:8" x14ac:dyDescent="0.25">
      <c r="G2215" s="12">
        <f>IF(H2215="ano",VLOOKUP('databáze bodů'!D2215,kubbATPmodel!$H$9:$HE$61,((HLOOKUP(F2215,kubbATPmodel!$I$5:$HE$61,56,0))+1),0),0)</f>
        <v>0</v>
      </c>
      <c r="H2215" s="15" t="str">
        <f t="shared" si="34"/>
        <v>nevyplněno</v>
      </c>
    </row>
    <row r="2216" spans="7:8" x14ac:dyDescent="0.25">
      <c r="G2216" s="12">
        <f>IF(H2216="ano",VLOOKUP('databáze bodů'!D2216,kubbATPmodel!$H$9:$HE$61,((HLOOKUP(F2216,kubbATPmodel!$I$5:$HE$61,56,0))+1),0),0)</f>
        <v>0</v>
      </c>
      <c r="H2216" s="15" t="str">
        <f t="shared" si="34"/>
        <v>nevyplněno</v>
      </c>
    </row>
    <row r="2217" spans="7:8" x14ac:dyDescent="0.25">
      <c r="G2217" s="12">
        <f>IF(H2217="ano",VLOOKUP('databáze bodů'!D2217,kubbATPmodel!$H$9:$HE$61,((HLOOKUP(F2217,kubbATPmodel!$I$5:$HE$61,56,0))+1),0),0)</f>
        <v>0</v>
      </c>
      <c r="H2217" s="15" t="str">
        <f t="shared" si="34"/>
        <v>nevyplněno</v>
      </c>
    </row>
    <row r="2218" spans="7:8" x14ac:dyDescent="0.25">
      <c r="G2218" s="12">
        <f>IF(H2218="ano",VLOOKUP('databáze bodů'!D2218,kubbATPmodel!$H$9:$HE$61,((HLOOKUP(F2218,kubbATPmodel!$I$5:$HE$61,56,0))+1),0),0)</f>
        <v>0</v>
      </c>
      <c r="H2218" s="15" t="str">
        <f t="shared" si="34"/>
        <v>nevyplněno</v>
      </c>
    </row>
    <row r="2219" spans="7:8" x14ac:dyDescent="0.25">
      <c r="G2219" s="12">
        <f>IF(H2219="ano",VLOOKUP('databáze bodů'!D2219,kubbATPmodel!$H$9:$HE$61,((HLOOKUP(F2219,kubbATPmodel!$I$5:$HE$61,56,0))+1),0),0)</f>
        <v>0</v>
      </c>
      <c r="H2219" s="15" t="str">
        <f t="shared" si="34"/>
        <v>nevyplněno</v>
      </c>
    </row>
    <row r="2220" spans="7:8" x14ac:dyDescent="0.25">
      <c r="G2220" s="12">
        <f>IF(H2220="ano",VLOOKUP('databáze bodů'!D2220,kubbATPmodel!$H$9:$HE$61,((HLOOKUP(F2220,kubbATPmodel!$I$5:$HE$61,56,0))+1),0),0)</f>
        <v>0</v>
      </c>
      <c r="H2220" s="15" t="str">
        <f t="shared" si="34"/>
        <v>nevyplněno</v>
      </c>
    </row>
    <row r="2221" spans="7:8" x14ac:dyDescent="0.25">
      <c r="G2221" s="12">
        <f>IF(H2221="ano",VLOOKUP('databáze bodů'!D2221,kubbATPmodel!$H$9:$HE$61,((HLOOKUP(F2221,kubbATPmodel!$I$5:$HE$61,56,0))+1),0),0)</f>
        <v>0</v>
      </c>
      <c r="H2221" s="15" t="str">
        <f t="shared" si="34"/>
        <v>nevyplněno</v>
      </c>
    </row>
    <row r="2222" spans="7:8" x14ac:dyDescent="0.25">
      <c r="G2222" s="12">
        <f>IF(H2222="ano",VLOOKUP('databáze bodů'!D2222,kubbATPmodel!$H$9:$HE$61,((HLOOKUP(F2222,kubbATPmodel!$I$5:$HE$61,56,0))+1),0),0)</f>
        <v>0</v>
      </c>
      <c r="H2222" s="15" t="str">
        <f t="shared" si="34"/>
        <v>nevyplněno</v>
      </c>
    </row>
    <row r="2223" spans="7:8" x14ac:dyDescent="0.25">
      <c r="G2223" s="12">
        <f>IF(H2223="ano",VLOOKUP('databáze bodů'!D2223,kubbATPmodel!$H$9:$HE$61,((HLOOKUP(F2223,kubbATPmodel!$I$5:$HE$61,56,0))+1),0),0)</f>
        <v>0</v>
      </c>
      <c r="H2223" s="15" t="str">
        <f t="shared" si="34"/>
        <v>nevyplněno</v>
      </c>
    </row>
    <row r="2224" spans="7:8" x14ac:dyDescent="0.25">
      <c r="G2224" s="12">
        <f>IF(H2224="ano",VLOOKUP('databáze bodů'!D2224,kubbATPmodel!$H$9:$HE$61,((HLOOKUP(F2224,kubbATPmodel!$I$5:$HE$61,56,0))+1),0),0)</f>
        <v>0</v>
      </c>
      <c r="H2224" s="15" t="str">
        <f t="shared" si="34"/>
        <v>nevyplněno</v>
      </c>
    </row>
    <row r="2225" spans="7:8" x14ac:dyDescent="0.25">
      <c r="G2225" s="12">
        <f>IF(H2225="ano",VLOOKUP('databáze bodů'!D2225,kubbATPmodel!$H$9:$HE$61,((HLOOKUP(F2225,kubbATPmodel!$I$5:$HE$61,56,0))+1),0),0)</f>
        <v>0</v>
      </c>
      <c r="H2225" s="15" t="str">
        <f t="shared" si="34"/>
        <v>nevyplněno</v>
      </c>
    </row>
    <row r="2226" spans="7:8" x14ac:dyDescent="0.25">
      <c r="G2226" s="12">
        <f>IF(H2226="ano",VLOOKUP('databáze bodů'!D2226,kubbATPmodel!$H$9:$HE$61,((HLOOKUP(F2226,kubbATPmodel!$I$5:$HE$61,56,0))+1),0),0)</f>
        <v>0</v>
      </c>
      <c r="H2226" s="15" t="str">
        <f t="shared" si="34"/>
        <v>nevyplněno</v>
      </c>
    </row>
    <row r="2227" spans="7:8" x14ac:dyDescent="0.25">
      <c r="G2227" s="12">
        <f>IF(H2227="ano",VLOOKUP('databáze bodů'!D2227,kubbATPmodel!$H$9:$HE$61,((HLOOKUP(F2227,kubbATPmodel!$I$5:$HE$61,56,0))+1),0),0)</f>
        <v>0</v>
      </c>
      <c r="H2227" s="15" t="str">
        <f t="shared" si="34"/>
        <v>nevyplněno</v>
      </c>
    </row>
    <row r="2228" spans="7:8" x14ac:dyDescent="0.25">
      <c r="G2228" s="12">
        <f>IF(H2228="ano",VLOOKUP('databáze bodů'!D2228,kubbATPmodel!$H$9:$HE$61,((HLOOKUP(F2228,kubbATPmodel!$I$5:$HE$61,56,0))+1),0),0)</f>
        <v>0</v>
      </c>
      <c r="H2228" s="15" t="str">
        <f t="shared" si="34"/>
        <v>nevyplněno</v>
      </c>
    </row>
    <row r="2229" spans="7:8" x14ac:dyDescent="0.25">
      <c r="G2229" s="12">
        <f>IF(H2229="ano",VLOOKUP('databáze bodů'!D2229,kubbATPmodel!$H$9:$HE$61,((HLOOKUP(F2229,kubbATPmodel!$I$5:$HE$61,56,0))+1),0),0)</f>
        <v>0</v>
      </c>
      <c r="H2229" s="15" t="str">
        <f t="shared" si="34"/>
        <v>nevyplněno</v>
      </c>
    </row>
    <row r="2230" spans="7:8" x14ac:dyDescent="0.25">
      <c r="G2230" s="12">
        <f>IF(H2230="ano",VLOOKUP('databáze bodů'!D2230,kubbATPmodel!$H$9:$HE$61,((HLOOKUP(F2230,kubbATPmodel!$I$5:$HE$61,56,0))+1),0),0)</f>
        <v>0</v>
      </c>
      <c r="H2230" s="15" t="str">
        <f t="shared" si="34"/>
        <v>nevyplněno</v>
      </c>
    </row>
    <row r="2231" spans="7:8" x14ac:dyDescent="0.25">
      <c r="G2231" s="12">
        <f>IF(H2231="ano",VLOOKUP('databáze bodů'!D2231,kubbATPmodel!$H$9:$HE$61,((HLOOKUP(F2231,kubbATPmodel!$I$5:$HE$61,56,0))+1),0),0)</f>
        <v>0</v>
      </c>
      <c r="H2231" s="15" t="str">
        <f t="shared" si="34"/>
        <v>nevyplněno</v>
      </c>
    </row>
    <row r="2232" spans="7:8" x14ac:dyDescent="0.25">
      <c r="G2232" s="12">
        <f>IF(H2232="ano",VLOOKUP('databáze bodů'!D2232,kubbATPmodel!$H$9:$HE$61,((HLOOKUP(F2232,kubbATPmodel!$I$5:$HE$61,56,0))+1),0),0)</f>
        <v>0</v>
      </c>
      <c r="H2232" s="15" t="str">
        <f t="shared" si="34"/>
        <v>nevyplněno</v>
      </c>
    </row>
    <row r="2233" spans="7:8" x14ac:dyDescent="0.25">
      <c r="G2233" s="12">
        <f>IF(H2233="ano",VLOOKUP('databáze bodů'!D2233,kubbATPmodel!$H$9:$HE$61,((HLOOKUP(F2233,kubbATPmodel!$I$5:$HE$61,56,0))+1),0),0)</f>
        <v>0</v>
      </c>
      <c r="H2233" s="15" t="str">
        <f t="shared" si="34"/>
        <v>nevyplněno</v>
      </c>
    </row>
    <row r="2234" spans="7:8" x14ac:dyDescent="0.25">
      <c r="G2234" s="12">
        <f>IF(H2234="ano",VLOOKUP('databáze bodů'!D2234,kubbATPmodel!$H$9:$HE$61,((HLOOKUP(F2234,kubbATPmodel!$I$5:$HE$61,56,0))+1),0),0)</f>
        <v>0</v>
      </c>
      <c r="H2234" s="15" t="str">
        <f t="shared" si="34"/>
        <v>nevyplněno</v>
      </c>
    </row>
    <row r="2235" spans="7:8" x14ac:dyDescent="0.25">
      <c r="G2235" s="12">
        <f>IF(H2235="ano",VLOOKUP('databáze bodů'!D2235,kubbATPmodel!$H$9:$HE$61,((HLOOKUP(F2235,kubbATPmodel!$I$5:$HE$61,56,0))+1),0),0)</f>
        <v>0</v>
      </c>
      <c r="H2235" s="15" t="str">
        <f t="shared" si="34"/>
        <v>nevyplněno</v>
      </c>
    </row>
    <row r="2236" spans="7:8" x14ac:dyDescent="0.25">
      <c r="G2236" s="12">
        <f>IF(H2236="ano",VLOOKUP('databáze bodů'!D2236,kubbATPmodel!$H$9:$HE$61,((HLOOKUP(F2236,kubbATPmodel!$I$5:$HE$61,56,0))+1),0),0)</f>
        <v>0</v>
      </c>
      <c r="H2236" s="15" t="str">
        <f t="shared" si="34"/>
        <v>nevyplněno</v>
      </c>
    </row>
    <row r="2237" spans="7:8" x14ac:dyDescent="0.25">
      <c r="G2237" s="12">
        <f>IF(H2237="ano",VLOOKUP('databáze bodů'!D2237,kubbATPmodel!$H$9:$HE$61,((HLOOKUP(F2237,kubbATPmodel!$I$5:$HE$61,56,0))+1),0),0)</f>
        <v>0</v>
      </c>
      <c r="H2237" s="15" t="str">
        <f t="shared" si="34"/>
        <v>nevyplněno</v>
      </c>
    </row>
    <row r="2238" spans="7:8" x14ac:dyDescent="0.25">
      <c r="G2238" s="12">
        <f>IF(H2238="ano",VLOOKUP('databáze bodů'!D2238,kubbATPmodel!$H$9:$HE$61,((HLOOKUP(F2238,kubbATPmodel!$I$5:$HE$61,56,0))+1),0),0)</f>
        <v>0</v>
      </c>
      <c r="H2238" s="15" t="str">
        <f t="shared" si="34"/>
        <v>nevyplněno</v>
      </c>
    </row>
    <row r="2239" spans="7:8" x14ac:dyDescent="0.25">
      <c r="G2239" s="12">
        <f>IF(H2239="ano",VLOOKUP('databáze bodů'!D2239,kubbATPmodel!$H$9:$HE$61,((HLOOKUP(F2239,kubbATPmodel!$I$5:$HE$61,56,0))+1),0),0)</f>
        <v>0</v>
      </c>
      <c r="H2239" s="15" t="str">
        <f t="shared" si="34"/>
        <v>nevyplněno</v>
      </c>
    </row>
    <row r="2240" spans="7:8" x14ac:dyDescent="0.25">
      <c r="G2240" s="12">
        <f>IF(H2240="ano",VLOOKUP('databáze bodů'!D2240,kubbATPmodel!$H$9:$HE$61,((HLOOKUP(F2240,kubbATPmodel!$I$5:$HE$61,56,0))+1),0),0)</f>
        <v>0</v>
      </c>
      <c r="H2240" s="15" t="str">
        <f t="shared" si="34"/>
        <v>nevyplněno</v>
      </c>
    </row>
    <row r="2241" spans="7:8" x14ac:dyDescent="0.25">
      <c r="G2241" s="12">
        <f>IF(H2241="ano",VLOOKUP('databáze bodů'!D2241,kubbATPmodel!$H$9:$HE$61,((HLOOKUP(F2241,kubbATPmodel!$I$5:$HE$61,56,0))+1),0),0)</f>
        <v>0</v>
      </c>
      <c r="H2241" s="15" t="str">
        <f t="shared" si="34"/>
        <v>nevyplněno</v>
      </c>
    </row>
    <row r="2242" spans="7:8" x14ac:dyDescent="0.25">
      <c r="G2242" s="12">
        <f>IF(H2242="ano",VLOOKUP('databáze bodů'!D2242,kubbATPmodel!$H$9:$HE$61,((HLOOKUP(F2242,kubbATPmodel!$I$5:$HE$61,56,0))+1),0),0)</f>
        <v>0</v>
      </c>
      <c r="H2242" s="15" t="str">
        <f t="shared" si="34"/>
        <v>nevyplněno</v>
      </c>
    </row>
    <row r="2243" spans="7:8" x14ac:dyDescent="0.25">
      <c r="G2243" s="12">
        <f>IF(H2243="ano",VLOOKUP('databáze bodů'!D2243,kubbATPmodel!$H$9:$HE$61,((HLOOKUP(F2243,kubbATPmodel!$I$5:$HE$61,56,0))+1),0),0)</f>
        <v>0</v>
      </c>
      <c r="H2243" s="15" t="str">
        <f t="shared" ref="H2243:H2306" si="35">IF(E2243=0,"nevyplněno",IF(($K$5-E2243)&lt;$K$3,"ano","ne"))</f>
        <v>nevyplněno</v>
      </c>
    </row>
    <row r="2244" spans="7:8" x14ac:dyDescent="0.25">
      <c r="G2244" s="12">
        <f>IF(H2244="ano",VLOOKUP('databáze bodů'!D2244,kubbATPmodel!$H$9:$HE$61,((HLOOKUP(F2244,kubbATPmodel!$I$5:$HE$61,56,0))+1),0),0)</f>
        <v>0</v>
      </c>
      <c r="H2244" s="15" t="str">
        <f t="shared" si="35"/>
        <v>nevyplněno</v>
      </c>
    </row>
    <row r="2245" spans="7:8" x14ac:dyDescent="0.25">
      <c r="G2245" s="12">
        <f>IF(H2245="ano",VLOOKUP('databáze bodů'!D2245,kubbATPmodel!$H$9:$HE$61,((HLOOKUP(F2245,kubbATPmodel!$I$5:$HE$61,56,0))+1),0),0)</f>
        <v>0</v>
      </c>
      <c r="H2245" s="15" t="str">
        <f t="shared" si="35"/>
        <v>nevyplněno</v>
      </c>
    </row>
    <row r="2246" spans="7:8" x14ac:dyDescent="0.25">
      <c r="G2246" s="12">
        <f>IF(H2246="ano",VLOOKUP('databáze bodů'!D2246,kubbATPmodel!$H$9:$HE$61,((HLOOKUP(F2246,kubbATPmodel!$I$5:$HE$61,56,0))+1),0),0)</f>
        <v>0</v>
      </c>
      <c r="H2246" s="15" t="str">
        <f t="shared" si="35"/>
        <v>nevyplněno</v>
      </c>
    </row>
    <row r="2247" spans="7:8" x14ac:dyDescent="0.25">
      <c r="G2247" s="12">
        <f>IF(H2247="ano",VLOOKUP('databáze bodů'!D2247,kubbATPmodel!$H$9:$HE$61,((HLOOKUP(F2247,kubbATPmodel!$I$5:$HE$61,56,0))+1),0),0)</f>
        <v>0</v>
      </c>
      <c r="H2247" s="15" t="str">
        <f t="shared" si="35"/>
        <v>nevyplněno</v>
      </c>
    </row>
    <row r="2248" spans="7:8" x14ac:dyDescent="0.25">
      <c r="G2248" s="12">
        <f>IF(H2248="ano",VLOOKUP('databáze bodů'!D2248,kubbATPmodel!$H$9:$HE$61,((HLOOKUP(F2248,kubbATPmodel!$I$5:$HE$61,56,0))+1),0),0)</f>
        <v>0</v>
      </c>
      <c r="H2248" s="15" t="str">
        <f t="shared" si="35"/>
        <v>nevyplněno</v>
      </c>
    </row>
    <row r="2249" spans="7:8" x14ac:dyDescent="0.25">
      <c r="G2249" s="12">
        <f>IF(H2249="ano",VLOOKUP('databáze bodů'!D2249,kubbATPmodel!$H$9:$HE$61,((HLOOKUP(F2249,kubbATPmodel!$I$5:$HE$61,56,0))+1),0),0)</f>
        <v>0</v>
      </c>
      <c r="H2249" s="15" t="str">
        <f t="shared" si="35"/>
        <v>nevyplněno</v>
      </c>
    </row>
    <row r="2250" spans="7:8" x14ac:dyDescent="0.25">
      <c r="G2250" s="12">
        <f>IF(H2250="ano",VLOOKUP('databáze bodů'!D2250,kubbATPmodel!$H$9:$HE$61,((HLOOKUP(F2250,kubbATPmodel!$I$5:$HE$61,56,0))+1),0),0)</f>
        <v>0</v>
      </c>
      <c r="H2250" s="15" t="str">
        <f t="shared" si="35"/>
        <v>nevyplněno</v>
      </c>
    </row>
    <row r="2251" spans="7:8" x14ac:dyDescent="0.25">
      <c r="G2251" s="12">
        <f>IF(H2251="ano",VLOOKUP('databáze bodů'!D2251,kubbATPmodel!$H$9:$HE$61,((HLOOKUP(F2251,kubbATPmodel!$I$5:$HE$61,56,0))+1),0),0)</f>
        <v>0</v>
      </c>
      <c r="H2251" s="15" t="str">
        <f t="shared" si="35"/>
        <v>nevyplněno</v>
      </c>
    </row>
    <row r="2252" spans="7:8" x14ac:dyDescent="0.25">
      <c r="G2252" s="12">
        <f>IF(H2252="ano",VLOOKUP('databáze bodů'!D2252,kubbATPmodel!$H$9:$HE$61,((HLOOKUP(F2252,kubbATPmodel!$I$5:$HE$61,56,0))+1),0),0)</f>
        <v>0</v>
      </c>
      <c r="H2252" s="15" t="str">
        <f t="shared" si="35"/>
        <v>nevyplněno</v>
      </c>
    </row>
    <row r="2253" spans="7:8" x14ac:dyDescent="0.25">
      <c r="G2253" s="12">
        <f>IF(H2253="ano",VLOOKUP('databáze bodů'!D2253,kubbATPmodel!$H$9:$HE$61,((HLOOKUP(F2253,kubbATPmodel!$I$5:$HE$61,56,0))+1),0),0)</f>
        <v>0</v>
      </c>
      <c r="H2253" s="15" t="str">
        <f t="shared" si="35"/>
        <v>nevyplněno</v>
      </c>
    </row>
    <row r="2254" spans="7:8" x14ac:dyDescent="0.25">
      <c r="G2254" s="12">
        <f>IF(H2254="ano",VLOOKUP('databáze bodů'!D2254,kubbATPmodel!$H$9:$HE$61,((HLOOKUP(F2254,kubbATPmodel!$I$5:$HE$61,56,0))+1),0),0)</f>
        <v>0</v>
      </c>
      <c r="H2254" s="15" t="str">
        <f t="shared" si="35"/>
        <v>nevyplněno</v>
      </c>
    </row>
    <row r="2255" spans="7:8" x14ac:dyDescent="0.25">
      <c r="G2255" s="12">
        <f>IF(H2255="ano",VLOOKUP('databáze bodů'!D2255,kubbATPmodel!$H$9:$HE$61,((HLOOKUP(F2255,kubbATPmodel!$I$5:$HE$61,56,0))+1),0),0)</f>
        <v>0</v>
      </c>
      <c r="H2255" s="15" t="str">
        <f t="shared" si="35"/>
        <v>nevyplněno</v>
      </c>
    </row>
    <row r="2256" spans="7:8" x14ac:dyDescent="0.25">
      <c r="G2256" s="12">
        <f>IF(H2256="ano",VLOOKUP('databáze bodů'!D2256,kubbATPmodel!$H$9:$HE$61,((HLOOKUP(F2256,kubbATPmodel!$I$5:$HE$61,56,0))+1),0),0)</f>
        <v>0</v>
      </c>
      <c r="H2256" s="15" t="str">
        <f t="shared" si="35"/>
        <v>nevyplněno</v>
      </c>
    </row>
    <row r="2257" spans="7:8" x14ac:dyDescent="0.25">
      <c r="G2257" s="12">
        <f>IF(H2257="ano",VLOOKUP('databáze bodů'!D2257,kubbATPmodel!$H$9:$HE$61,((HLOOKUP(F2257,kubbATPmodel!$I$5:$HE$61,56,0))+1),0),0)</f>
        <v>0</v>
      </c>
      <c r="H2257" s="15" t="str">
        <f t="shared" si="35"/>
        <v>nevyplněno</v>
      </c>
    </row>
    <row r="2258" spans="7:8" x14ac:dyDescent="0.25">
      <c r="G2258" s="12">
        <f>IF(H2258="ano",VLOOKUP('databáze bodů'!D2258,kubbATPmodel!$H$9:$HE$61,((HLOOKUP(F2258,kubbATPmodel!$I$5:$HE$61,56,0))+1),0),0)</f>
        <v>0</v>
      </c>
      <c r="H2258" s="15" t="str">
        <f t="shared" si="35"/>
        <v>nevyplněno</v>
      </c>
    </row>
    <row r="2259" spans="7:8" x14ac:dyDescent="0.25">
      <c r="G2259" s="12">
        <f>IF(H2259="ano",VLOOKUP('databáze bodů'!D2259,kubbATPmodel!$H$9:$HE$61,((HLOOKUP(F2259,kubbATPmodel!$I$5:$HE$61,56,0))+1),0),0)</f>
        <v>0</v>
      </c>
      <c r="H2259" s="15" t="str">
        <f t="shared" si="35"/>
        <v>nevyplněno</v>
      </c>
    </row>
    <row r="2260" spans="7:8" x14ac:dyDescent="0.25">
      <c r="G2260" s="12">
        <f>IF(H2260="ano",VLOOKUP('databáze bodů'!D2260,kubbATPmodel!$H$9:$HE$61,((HLOOKUP(F2260,kubbATPmodel!$I$5:$HE$61,56,0))+1),0),0)</f>
        <v>0</v>
      </c>
      <c r="H2260" s="15" t="str">
        <f t="shared" si="35"/>
        <v>nevyplněno</v>
      </c>
    </row>
    <row r="2261" spans="7:8" x14ac:dyDescent="0.25">
      <c r="G2261" s="12">
        <f>IF(H2261="ano",VLOOKUP('databáze bodů'!D2261,kubbATPmodel!$H$9:$HE$61,((HLOOKUP(F2261,kubbATPmodel!$I$5:$HE$61,56,0))+1),0),0)</f>
        <v>0</v>
      </c>
      <c r="H2261" s="15" t="str">
        <f t="shared" si="35"/>
        <v>nevyplněno</v>
      </c>
    </row>
    <row r="2262" spans="7:8" x14ac:dyDescent="0.25">
      <c r="G2262" s="12">
        <f>IF(H2262="ano",VLOOKUP('databáze bodů'!D2262,kubbATPmodel!$H$9:$HE$61,((HLOOKUP(F2262,kubbATPmodel!$I$5:$HE$61,56,0))+1),0),0)</f>
        <v>0</v>
      </c>
      <c r="H2262" s="15" t="str">
        <f t="shared" si="35"/>
        <v>nevyplněno</v>
      </c>
    </row>
    <row r="2263" spans="7:8" x14ac:dyDescent="0.25">
      <c r="G2263" s="12">
        <f>IF(H2263="ano",VLOOKUP('databáze bodů'!D2263,kubbATPmodel!$H$9:$HE$61,((HLOOKUP(F2263,kubbATPmodel!$I$5:$HE$61,56,0))+1),0),0)</f>
        <v>0</v>
      </c>
      <c r="H2263" s="15" t="str">
        <f t="shared" si="35"/>
        <v>nevyplněno</v>
      </c>
    </row>
    <row r="2264" spans="7:8" x14ac:dyDescent="0.25">
      <c r="G2264" s="12">
        <f>IF(H2264="ano",VLOOKUP('databáze bodů'!D2264,kubbATPmodel!$H$9:$HE$61,((HLOOKUP(F2264,kubbATPmodel!$I$5:$HE$61,56,0))+1),0),0)</f>
        <v>0</v>
      </c>
      <c r="H2264" s="15" t="str">
        <f t="shared" si="35"/>
        <v>nevyplněno</v>
      </c>
    </row>
    <row r="2265" spans="7:8" x14ac:dyDescent="0.25">
      <c r="G2265" s="12">
        <f>IF(H2265="ano",VLOOKUP('databáze bodů'!D2265,kubbATPmodel!$H$9:$HE$61,((HLOOKUP(F2265,kubbATPmodel!$I$5:$HE$61,56,0))+1),0),0)</f>
        <v>0</v>
      </c>
      <c r="H2265" s="15" t="str">
        <f t="shared" si="35"/>
        <v>nevyplněno</v>
      </c>
    </row>
    <row r="2266" spans="7:8" x14ac:dyDescent="0.25">
      <c r="G2266" s="12">
        <f>IF(H2266="ano",VLOOKUP('databáze bodů'!D2266,kubbATPmodel!$H$9:$HE$61,((HLOOKUP(F2266,kubbATPmodel!$I$5:$HE$61,56,0))+1),0),0)</f>
        <v>0</v>
      </c>
      <c r="H2266" s="15" t="str">
        <f t="shared" si="35"/>
        <v>nevyplněno</v>
      </c>
    </row>
    <row r="2267" spans="7:8" x14ac:dyDescent="0.25">
      <c r="G2267" s="12">
        <f>IF(H2267="ano",VLOOKUP('databáze bodů'!D2267,kubbATPmodel!$H$9:$HE$61,((HLOOKUP(F2267,kubbATPmodel!$I$5:$HE$61,56,0))+1),0),0)</f>
        <v>0</v>
      </c>
      <c r="H2267" s="15" t="str">
        <f t="shared" si="35"/>
        <v>nevyplněno</v>
      </c>
    </row>
    <row r="2268" spans="7:8" x14ac:dyDescent="0.25">
      <c r="G2268" s="12">
        <f>IF(H2268="ano",VLOOKUP('databáze bodů'!D2268,kubbATPmodel!$H$9:$HE$61,((HLOOKUP(F2268,kubbATPmodel!$I$5:$HE$61,56,0))+1),0),0)</f>
        <v>0</v>
      </c>
      <c r="H2268" s="15" t="str">
        <f t="shared" si="35"/>
        <v>nevyplněno</v>
      </c>
    </row>
    <row r="2269" spans="7:8" x14ac:dyDescent="0.25">
      <c r="G2269" s="12">
        <f>IF(H2269="ano",VLOOKUP('databáze bodů'!D2269,kubbATPmodel!$H$9:$HE$61,((HLOOKUP(F2269,kubbATPmodel!$I$5:$HE$61,56,0))+1),0),0)</f>
        <v>0</v>
      </c>
      <c r="H2269" s="15" t="str">
        <f t="shared" si="35"/>
        <v>nevyplněno</v>
      </c>
    </row>
    <row r="2270" spans="7:8" x14ac:dyDescent="0.25">
      <c r="G2270" s="12">
        <f>IF(H2270="ano",VLOOKUP('databáze bodů'!D2270,kubbATPmodel!$H$9:$HE$61,((HLOOKUP(F2270,kubbATPmodel!$I$5:$HE$61,56,0))+1),0),0)</f>
        <v>0</v>
      </c>
      <c r="H2270" s="15" t="str">
        <f t="shared" si="35"/>
        <v>nevyplněno</v>
      </c>
    </row>
    <row r="2271" spans="7:8" x14ac:dyDescent="0.25">
      <c r="G2271" s="12">
        <f>IF(H2271="ano",VLOOKUP('databáze bodů'!D2271,kubbATPmodel!$H$9:$HE$61,((HLOOKUP(F2271,kubbATPmodel!$I$5:$HE$61,56,0))+1),0),0)</f>
        <v>0</v>
      </c>
      <c r="H2271" s="15" t="str">
        <f t="shared" si="35"/>
        <v>nevyplněno</v>
      </c>
    </row>
    <row r="2272" spans="7:8" x14ac:dyDescent="0.25">
      <c r="G2272" s="12">
        <f>IF(H2272="ano",VLOOKUP('databáze bodů'!D2272,kubbATPmodel!$H$9:$HE$61,((HLOOKUP(F2272,kubbATPmodel!$I$5:$HE$61,56,0))+1),0),0)</f>
        <v>0</v>
      </c>
      <c r="H2272" s="15" t="str">
        <f t="shared" si="35"/>
        <v>nevyplněno</v>
      </c>
    </row>
    <row r="2273" spans="7:8" x14ac:dyDescent="0.25">
      <c r="G2273" s="12">
        <f>IF(H2273="ano",VLOOKUP('databáze bodů'!D2273,kubbATPmodel!$H$9:$HE$61,((HLOOKUP(F2273,kubbATPmodel!$I$5:$HE$61,56,0))+1),0),0)</f>
        <v>0</v>
      </c>
      <c r="H2273" s="15" t="str">
        <f t="shared" si="35"/>
        <v>nevyplněno</v>
      </c>
    </row>
    <row r="2274" spans="7:8" x14ac:dyDescent="0.25">
      <c r="G2274" s="12">
        <f>IF(H2274="ano",VLOOKUP('databáze bodů'!D2274,kubbATPmodel!$H$9:$HE$61,((HLOOKUP(F2274,kubbATPmodel!$I$5:$HE$61,56,0))+1),0),0)</f>
        <v>0</v>
      </c>
      <c r="H2274" s="15" t="str">
        <f t="shared" si="35"/>
        <v>nevyplněno</v>
      </c>
    </row>
    <row r="2275" spans="7:8" x14ac:dyDescent="0.25">
      <c r="G2275" s="12">
        <f>IF(H2275="ano",VLOOKUP('databáze bodů'!D2275,kubbATPmodel!$H$9:$HE$61,((HLOOKUP(F2275,kubbATPmodel!$I$5:$HE$61,56,0))+1),0),0)</f>
        <v>0</v>
      </c>
      <c r="H2275" s="15" t="str">
        <f t="shared" si="35"/>
        <v>nevyplněno</v>
      </c>
    </row>
    <row r="2276" spans="7:8" x14ac:dyDescent="0.25">
      <c r="G2276" s="12">
        <f>IF(H2276="ano",VLOOKUP('databáze bodů'!D2276,kubbATPmodel!$H$9:$HE$61,((HLOOKUP(F2276,kubbATPmodel!$I$5:$HE$61,56,0))+1),0),0)</f>
        <v>0</v>
      </c>
      <c r="H2276" s="15" t="str">
        <f t="shared" si="35"/>
        <v>nevyplněno</v>
      </c>
    </row>
    <row r="2277" spans="7:8" x14ac:dyDescent="0.25">
      <c r="G2277" s="12">
        <f>IF(H2277="ano",VLOOKUP('databáze bodů'!D2277,kubbATPmodel!$H$9:$HE$61,((HLOOKUP(F2277,kubbATPmodel!$I$5:$HE$61,56,0))+1),0),0)</f>
        <v>0</v>
      </c>
      <c r="H2277" s="15" t="str">
        <f t="shared" si="35"/>
        <v>nevyplněno</v>
      </c>
    </row>
    <row r="2278" spans="7:8" x14ac:dyDescent="0.25">
      <c r="G2278" s="12">
        <f>IF(H2278="ano",VLOOKUP('databáze bodů'!D2278,kubbATPmodel!$H$9:$HE$61,((HLOOKUP(F2278,kubbATPmodel!$I$5:$HE$61,56,0))+1),0),0)</f>
        <v>0</v>
      </c>
      <c r="H2278" s="15" t="str">
        <f t="shared" si="35"/>
        <v>nevyplněno</v>
      </c>
    </row>
    <row r="2279" spans="7:8" x14ac:dyDescent="0.25">
      <c r="G2279" s="12">
        <f>IF(H2279="ano",VLOOKUP('databáze bodů'!D2279,kubbATPmodel!$H$9:$HE$61,((HLOOKUP(F2279,kubbATPmodel!$I$5:$HE$61,56,0))+1),0),0)</f>
        <v>0</v>
      </c>
      <c r="H2279" s="15" t="str">
        <f t="shared" si="35"/>
        <v>nevyplněno</v>
      </c>
    </row>
    <row r="2280" spans="7:8" x14ac:dyDescent="0.25">
      <c r="G2280" s="12">
        <f>IF(H2280="ano",VLOOKUP('databáze bodů'!D2280,kubbATPmodel!$H$9:$HE$61,((HLOOKUP(F2280,kubbATPmodel!$I$5:$HE$61,56,0))+1),0),0)</f>
        <v>0</v>
      </c>
      <c r="H2280" s="15" t="str">
        <f t="shared" si="35"/>
        <v>nevyplněno</v>
      </c>
    </row>
    <row r="2281" spans="7:8" x14ac:dyDescent="0.25">
      <c r="G2281" s="12">
        <f>IF(H2281="ano",VLOOKUP('databáze bodů'!D2281,kubbATPmodel!$H$9:$HE$61,((HLOOKUP(F2281,kubbATPmodel!$I$5:$HE$61,56,0))+1),0),0)</f>
        <v>0</v>
      </c>
      <c r="H2281" s="15" t="str">
        <f t="shared" si="35"/>
        <v>nevyplněno</v>
      </c>
    </row>
    <row r="2282" spans="7:8" x14ac:dyDescent="0.25">
      <c r="G2282" s="12">
        <f>IF(H2282="ano",VLOOKUP('databáze bodů'!D2282,kubbATPmodel!$H$9:$HE$61,((HLOOKUP(F2282,kubbATPmodel!$I$5:$HE$61,56,0))+1),0),0)</f>
        <v>0</v>
      </c>
      <c r="H2282" s="15" t="str">
        <f t="shared" si="35"/>
        <v>nevyplněno</v>
      </c>
    </row>
    <row r="2283" spans="7:8" x14ac:dyDescent="0.25">
      <c r="G2283" s="12">
        <f>IF(H2283="ano",VLOOKUP('databáze bodů'!D2283,kubbATPmodel!$H$9:$HE$61,((HLOOKUP(F2283,kubbATPmodel!$I$5:$HE$61,56,0))+1),0),0)</f>
        <v>0</v>
      </c>
      <c r="H2283" s="15" t="str">
        <f t="shared" si="35"/>
        <v>nevyplněno</v>
      </c>
    </row>
    <row r="2284" spans="7:8" x14ac:dyDescent="0.25">
      <c r="G2284" s="12">
        <f>IF(H2284="ano",VLOOKUP('databáze bodů'!D2284,kubbATPmodel!$H$9:$HE$61,((HLOOKUP(F2284,kubbATPmodel!$I$5:$HE$61,56,0))+1),0),0)</f>
        <v>0</v>
      </c>
      <c r="H2284" s="15" t="str">
        <f t="shared" si="35"/>
        <v>nevyplněno</v>
      </c>
    </row>
    <row r="2285" spans="7:8" x14ac:dyDescent="0.25">
      <c r="G2285" s="12">
        <f>IF(H2285="ano",VLOOKUP('databáze bodů'!D2285,kubbATPmodel!$H$9:$HE$61,((HLOOKUP(F2285,kubbATPmodel!$I$5:$HE$61,56,0))+1),0),0)</f>
        <v>0</v>
      </c>
      <c r="H2285" s="15" t="str">
        <f t="shared" si="35"/>
        <v>nevyplněno</v>
      </c>
    </row>
    <row r="2286" spans="7:8" x14ac:dyDescent="0.25">
      <c r="G2286" s="12">
        <f>IF(H2286="ano",VLOOKUP('databáze bodů'!D2286,kubbATPmodel!$H$9:$HE$61,((HLOOKUP(F2286,kubbATPmodel!$I$5:$HE$61,56,0))+1),0),0)</f>
        <v>0</v>
      </c>
      <c r="H2286" s="15" t="str">
        <f t="shared" si="35"/>
        <v>nevyplněno</v>
      </c>
    </row>
    <row r="2287" spans="7:8" x14ac:dyDescent="0.25">
      <c r="G2287" s="12">
        <f>IF(H2287="ano",VLOOKUP('databáze bodů'!D2287,kubbATPmodel!$H$9:$HE$61,((HLOOKUP(F2287,kubbATPmodel!$I$5:$HE$61,56,0))+1),0),0)</f>
        <v>0</v>
      </c>
      <c r="H2287" s="15" t="str">
        <f t="shared" si="35"/>
        <v>nevyplněno</v>
      </c>
    </row>
    <row r="2288" spans="7:8" x14ac:dyDescent="0.25">
      <c r="G2288" s="12">
        <f>IF(H2288="ano",VLOOKUP('databáze bodů'!D2288,kubbATPmodel!$H$9:$HE$61,((HLOOKUP(F2288,kubbATPmodel!$I$5:$HE$61,56,0))+1),0),0)</f>
        <v>0</v>
      </c>
      <c r="H2288" s="15" t="str">
        <f t="shared" si="35"/>
        <v>nevyplněno</v>
      </c>
    </row>
    <row r="2289" spans="7:8" x14ac:dyDescent="0.25">
      <c r="G2289" s="12">
        <f>IF(H2289="ano",VLOOKUP('databáze bodů'!D2289,kubbATPmodel!$H$9:$HE$61,((HLOOKUP(F2289,kubbATPmodel!$I$5:$HE$61,56,0))+1),0),0)</f>
        <v>0</v>
      </c>
      <c r="H2289" s="15" t="str">
        <f t="shared" si="35"/>
        <v>nevyplněno</v>
      </c>
    </row>
    <row r="2290" spans="7:8" x14ac:dyDescent="0.25">
      <c r="G2290" s="12">
        <f>IF(H2290="ano",VLOOKUP('databáze bodů'!D2290,kubbATPmodel!$H$9:$HE$61,((HLOOKUP(F2290,kubbATPmodel!$I$5:$HE$61,56,0))+1),0),0)</f>
        <v>0</v>
      </c>
      <c r="H2290" s="15" t="str">
        <f t="shared" si="35"/>
        <v>nevyplněno</v>
      </c>
    </row>
    <row r="2291" spans="7:8" x14ac:dyDescent="0.25">
      <c r="G2291" s="12">
        <f>IF(H2291="ano",VLOOKUP('databáze bodů'!D2291,kubbATPmodel!$H$9:$HE$61,((HLOOKUP(F2291,kubbATPmodel!$I$5:$HE$61,56,0))+1),0),0)</f>
        <v>0</v>
      </c>
      <c r="H2291" s="15" t="str">
        <f t="shared" si="35"/>
        <v>nevyplněno</v>
      </c>
    </row>
    <row r="2292" spans="7:8" x14ac:dyDescent="0.25">
      <c r="G2292" s="12">
        <f>IF(H2292="ano",VLOOKUP('databáze bodů'!D2292,kubbATPmodel!$H$9:$HE$61,((HLOOKUP(F2292,kubbATPmodel!$I$5:$HE$61,56,0))+1),0),0)</f>
        <v>0</v>
      </c>
      <c r="H2292" s="15" t="str">
        <f t="shared" si="35"/>
        <v>nevyplněno</v>
      </c>
    </row>
    <row r="2293" spans="7:8" x14ac:dyDescent="0.25">
      <c r="G2293" s="12">
        <f>IF(H2293="ano",VLOOKUP('databáze bodů'!D2293,kubbATPmodel!$H$9:$HE$61,((HLOOKUP(F2293,kubbATPmodel!$I$5:$HE$61,56,0))+1),0),0)</f>
        <v>0</v>
      </c>
      <c r="H2293" s="15" t="str">
        <f t="shared" si="35"/>
        <v>nevyplněno</v>
      </c>
    </row>
    <row r="2294" spans="7:8" x14ac:dyDescent="0.25">
      <c r="G2294" s="12">
        <f>IF(H2294="ano",VLOOKUP('databáze bodů'!D2294,kubbATPmodel!$H$9:$HE$61,((HLOOKUP(F2294,kubbATPmodel!$I$5:$HE$61,56,0))+1),0),0)</f>
        <v>0</v>
      </c>
      <c r="H2294" s="15" t="str">
        <f t="shared" si="35"/>
        <v>nevyplněno</v>
      </c>
    </row>
    <row r="2295" spans="7:8" x14ac:dyDescent="0.25">
      <c r="G2295" s="12">
        <f>IF(H2295="ano",VLOOKUP('databáze bodů'!D2295,kubbATPmodel!$H$9:$HE$61,((HLOOKUP(F2295,kubbATPmodel!$I$5:$HE$61,56,0))+1),0),0)</f>
        <v>0</v>
      </c>
      <c r="H2295" s="15" t="str">
        <f t="shared" si="35"/>
        <v>nevyplněno</v>
      </c>
    </row>
    <row r="2296" spans="7:8" x14ac:dyDescent="0.25">
      <c r="G2296" s="12">
        <f>IF(H2296="ano",VLOOKUP('databáze bodů'!D2296,kubbATPmodel!$H$9:$HE$61,((HLOOKUP(F2296,kubbATPmodel!$I$5:$HE$61,56,0))+1),0),0)</f>
        <v>0</v>
      </c>
      <c r="H2296" s="15" t="str">
        <f t="shared" si="35"/>
        <v>nevyplněno</v>
      </c>
    </row>
    <row r="2297" spans="7:8" x14ac:dyDescent="0.25">
      <c r="G2297" s="12">
        <f>IF(H2297="ano",VLOOKUP('databáze bodů'!D2297,kubbATPmodel!$H$9:$HE$61,((HLOOKUP(F2297,kubbATPmodel!$I$5:$HE$61,56,0))+1),0),0)</f>
        <v>0</v>
      </c>
      <c r="H2297" s="15" t="str">
        <f t="shared" si="35"/>
        <v>nevyplněno</v>
      </c>
    </row>
    <row r="2298" spans="7:8" x14ac:dyDescent="0.25">
      <c r="G2298" s="12">
        <f>IF(H2298="ano",VLOOKUP('databáze bodů'!D2298,kubbATPmodel!$H$9:$HE$61,((HLOOKUP(F2298,kubbATPmodel!$I$5:$HE$61,56,0))+1),0),0)</f>
        <v>0</v>
      </c>
      <c r="H2298" s="15" t="str">
        <f t="shared" si="35"/>
        <v>nevyplněno</v>
      </c>
    </row>
    <row r="2299" spans="7:8" x14ac:dyDescent="0.25">
      <c r="G2299" s="12">
        <f>IF(H2299="ano",VLOOKUP('databáze bodů'!D2299,kubbATPmodel!$H$9:$HE$61,((HLOOKUP(F2299,kubbATPmodel!$I$5:$HE$61,56,0))+1),0),0)</f>
        <v>0</v>
      </c>
      <c r="H2299" s="15" t="str">
        <f t="shared" si="35"/>
        <v>nevyplněno</v>
      </c>
    </row>
    <row r="2300" spans="7:8" x14ac:dyDescent="0.25">
      <c r="G2300" s="12">
        <f>IF(H2300="ano",VLOOKUP('databáze bodů'!D2300,kubbATPmodel!$H$9:$HE$61,((HLOOKUP(F2300,kubbATPmodel!$I$5:$HE$61,56,0))+1),0),0)</f>
        <v>0</v>
      </c>
      <c r="H2300" s="15" t="str">
        <f t="shared" si="35"/>
        <v>nevyplněno</v>
      </c>
    </row>
    <row r="2301" spans="7:8" x14ac:dyDescent="0.25">
      <c r="G2301" s="12">
        <f>IF(H2301="ano",VLOOKUP('databáze bodů'!D2301,kubbATPmodel!$H$9:$HE$61,((HLOOKUP(F2301,kubbATPmodel!$I$5:$HE$61,56,0))+1),0),0)</f>
        <v>0</v>
      </c>
      <c r="H2301" s="15" t="str">
        <f t="shared" si="35"/>
        <v>nevyplněno</v>
      </c>
    </row>
    <row r="2302" spans="7:8" x14ac:dyDescent="0.25">
      <c r="G2302" s="12">
        <f>IF(H2302="ano",VLOOKUP('databáze bodů'!D2302,kubbATPmodel!$H$9:$HE$61,((HLOOKUP(F2302,kubbATPmodel!$I$5:$HE$61,56,0))+1),0),0)</f>
        <v>0</v>
      </c>
      <c r="H2302" s="15" t="str">
        <f t="shared" si="35"/>
        <v>nevyplněno</v>
      </c>
    </row>
    <row r="2303" spans="7:8" x14ac:dyDescent="0.25">
      <c r="G2303" s="12">
        <f>IF(H2303="ano",VLOOKUP('databáze bodů'!D2303,kubbATPmodel!$H$9:$HE$61,((HLOOKUP(F2303,kubbATPmodel!$I$5:$HE$61,56,0))+1),0),0)</f>
        <v>0</v>
      </c>
      <c r="H2303" s="15" t="str">
        <f t="shared" si="35"/>
        <v>nevyplněno</v>
      </c>
    </row>
    <row r="2304" spans="7:8" x14ac:dyDescent="0.25">
      <c r="G2304" s="12">
        <f>IF(H2304="ano",VLOOKUP('databáze bodů'!D2304,kubbATPmodel!$H$9:$HE$61,((HLOOKUP(F2304,kubbATPmodel!$I$5:$HE$61,56,0))+1),0),0)</f>
        <v>0</v>
      </c>
      <c r="H2304" s="15" t="str">
        <f t="shared" si="35"/>
        <v>nevyplněno</v>
      </c>
    </row>
    <row r="2305" spans="7:8" x14ac:dyDescent="0.25">
      <c r="G2305" s="12">
        <f>IF(H2305="ano",VLOOKUP('databáze bodů'!D2305,kubbATPmodel!$H$9:$HE$61,((HLOOKUP(F2305,kubbATPmodel!$I$5:$HE$61,56,0))+1),0),0)</f>
        <v>0</v>
      </c>
      <c r="H2305" s="15" t="str">
        <f t="shared" si="35"/>
        <v>nevyplněno</v>
      </c>
    </row>
    <row r="2306" spans="7:8" x14ac:dyDescent="0.25">
      <c r="G2306" s="12">
        <f>IF(H2306="ano",VLOOKUP('databáze bodů'!D2306,kubbATPmodel!$H$9:$HE$61,((HLOOKUP(F2306,kubbATPmodel!$I$5:$HE$61,56,0))+1),0),0)</f>
        <v>0</v>
      </c>
      <c r="H2306" s="15" t="str">
        <f t="shared" si="35"/>
        <v>nevyplněno</v>
      </c>
    </row>
    <row r="2307" spans="7:8" x14ac:dyDescent="0.25">
      <c r="G2307" s="12">
        <f>IF(H2307="ano",VLOOKUP('databáze bodů'!D2307,kubbATPmodel!$H$9:$HE$61,((HLOOKUP(F2307,kubbATPmodel!$I$5:$HE$61,56,0))+1),0),0)</f>
        <v>0</v>
      </c>
      <c r="H2307" s="15" t="str">
        <f t="shared" ref="H2307:H2370" si="36">IF(E2307=0,"nevyplněno",IF(($K$5-E2307)&lt;$K$3,"ano","ne"))</f>
        <v>nevyplněno</v>
      </c>
    </row>
    <row r="2308" spans="7:8" x14ac:dyDescent="0.25">
      <c r="G2308" s="12">
        <f>IF(H2308="ano",VLOOKUP('databáze bodů'!D2308,kubbATPmodel!$H$9:$HE$61,((HLOOKUP(F2308,kubbATPmodel!$I$5:$HE$61,56,0))+1),0),0)</f>
        <v>0</v>
      </c>
      <c r="H2308" s="15" t="str">
        <f t="shared" si="36"/>
        <v>nevyplněno</v>
      </c>
    </row>
    <row r="2309" spans="7:8" x14ac:dyDescent="0.25">
      <c r="G2309" s="12">
        <f>IF(H2309="ano",VLOOKUP('databáze bodů'!D2309,kubbATPmodel!$H$9:$HE$61,((HLOOKUP(F2309,kubbATPmodel!$I$5:$HE$61,56,0))+1),0),0)</f>
        <v>0</v>
      </c>
      <c r="H2309" s="15" t="str">
        <f t="shared" si="36"/>
        <v>nevyplněno</v>
      </c>
    </row>
    <row r="2310" spans="7:8" x14ac:dyDescent="0.25">
      <c r="G2310" s="12">
        <f>IF(H2310="ano",VLOOKUP('databáze bodů'!D2310,kubbATPmodel!$H$9:$HE$61,((HLOOKUP(F2310,kubbATPmodel!$I$5:$HE$61,56,0))+1),0),0)</f>
        <v>0</v>
      </c>
      <c r="H2310" s="15" t="str">
        <f t="shared" si="36"/>
        <v>nevyplněno</v>
      </c>
    </row>
    <row r="2311" spans="7:8" x14ac:dyDescent="0.25">
      <c r="G2311" s="12">
        <f>IF(H2311="ano",VLOOKUP('databáze bodů'!D2311,kubbATPmodel!$H$9:$HE$61,((HLOOKUP(F2311,kubbATPmodel!$I$5:$HE$61,56,0))+1),0),0)</f>
        <v>0</v>
      </c>
      <c r="H2311" s="15" t="str">
        <f t="shared" si="36"/>
        <v>nevyplněno</v>
      </c>
    </row>
    <row r="2312" spans="7:8" x14ac:dyDescent="0.25">
      <c r="G2312" s="12">
        <f>IF(H2312="ano",VLOOKUP('databáze bodů'!D2312,kubbATPmodel!$H$9:$HE$61,((HLOOKUP(F2312,kubbATPmodel!$I$5:$HE$61,56,0))+1),0),0)</f>
        <v>0</v>
      </c>
      <c r="H2312" s="15" t="str">
        <f t="shared" si="36"/>
        <v>nevyplněno</v>
      </c>
    </row>
    <row r="2313" spans="7:8" x14ac:dyDescent="0.25">
      <c r="G2313" s="12">
        <f>IF(H2313="ano",VLOOKUP('databáze bodů'!D2313,kubbATPmodel!$H$9:$HE$61,((HLOOKUP(F2313,kubbATPmodel!$I$5:$HE$61,56,0))+1),0),0)</f>
        <v>0</v>
      </c>
      <c r="H2313" s="15" t="str">
        <f t="shared" si="36"/>
        <v>nevyplněno</v>
      </c>
    </row>
    <row r="2314" spans="7:8" x14ac:dyDescent="0.25">
      <c r="G2314" s="12">
        <f>IF(H2314="ano",VLOOKUP('databáze bodů'!D2314,kubbATPmodel!$H$9:$HE$61,((HLOOKUP(F2314,kubbATPmodel!$I$5:$HE$61,56,0))+1),0),0)</f>
        <v>0</v>
      </c>
      <c r="H2314" s="15" t="str">
        <f t="shared" si="36"/>
        <v>nevyplněno</v>
      </c>
    </row>
    <row r="2315" spans="7:8" x14ac:dyDescent="0.25">
      <c r="G2315" s="12">
        <f>IF(H2315="ano",VLOOKUP('databáze bodů'!D2315,kubbATPmodel!$H$9:$HE$61,((HLOOKUP(F2315,kubbATPmodel!$I$5:$HE$61,56,0))+1),0),0)</f>
        <v>0</v>
      </c>
      <c r="H2315" s="15" t="str">
        <f t="shared" si="36"/>
        <v>nevyplněno</v>
      </c>
    </row>
    <row r="2316" spans="7:8" x14ac:dyDescent="0.25">
      <c r="G2316" s="12">
        <f>IF(H2316="ano",VLOOKUP('databáze bodů'!D2316,kubbATPmodel!$H$9:$HE$61,((HLOOKUP(F2316,kubbATPmodel!$I$5:$HE$61,56,0))+1),0),0)</f>
        <v>0</v>
      </c>
      <c r="H2316" s="15" t="str">
        <f t="shared" si="36"/>
        <v>nevyplněno</v>
      </c>
    </row>
    <row r="2317" spans="7:8" x14ac:dyDescent="0.25">
      <c r="G2317" s="12">
        <f>IF(H2317="ano",VLOOKUP('databáze bodů'!D2317,kubbATPmodel!$H$9:$HE$61,((HLOOKUP(F2317,kubbATPmodel!$I$5:$HE$61,56,0))+1),0),0)</f>
        <v>0</v>
      </c>
      <c r="H2317" s="15" t="str">
        <f t="shared" si="36"/>
        <v>nevyplněno</v>
      </c>
    </row>
    <row r="2318" spans="7:8" x14ac:dyDescent="0.25">
      <c r="G2318" s="12">
        <f>IF(H2318="ano",VLOOKUP('databáze bodů'!D2318,kubbATPmodel!$H$9:$HE$61,((HLOOKUP(F2318,kubbATPmodel!$I$5:$HE$61,56,0))+1),0),0)</f>
        <v>0</v>
      </c>
      <c r="H2318" s="15" t="str">
        <f t="shared" si="36"/>
        <v>nevyplněno</v>
      </c>
    </row>
    <row r="2319" spans="7:8" x14ac:dyDescent="0.25">
      <c r="G2319" s="12">
        <f>IF(H2319="ano",VLOOKUP('databáze bodů'!D2319,kubbATPmodel!$H$9:$HE$61,((HLOOKUP(F2319,kubbATPmodel!$I$5:$HE$61,56,0))+1),0),0)</f>
        <v>0</v>
      </c>
      <c r="H2319" s="15" t="str">
        <f t="shared" si="36"/>
        <v>nevyplněno</v>
      </c>
    </row>
    <row r="2320" spans="7:8" x14ac:dyDescent="0.25">
      <c r="G2320" s="12">
        <f>IF(H2320="ano",VLOOKUP('databáze bodů'!D2320,kubbATPmodel!$H$9:$HE$61,((HLOOKUP(F2320,kubbATPmodel!$I$5:$HE$61,56,0))+1),0),0)</f>
        <v>0</v>
      </c>
      <c r="H2320" s="15" t="str">
        <f t="shared" si="36"/>
        <v>nevyplněno</v>
      </c>
    </row>
    <row r="2321" spans="7:8" x14ac:dyDescent="0.25">
      <c r="G2321" s="12">
        <f>IF(H2321="ano",VLOOKUP('databáze bodů'!D2321,kubbATPmodel!$H$9:$HE$61,((HLOOKUP(F2321,kubbATPmodel!$I$5:$HE$61,56,0))+1),0),0)</f>
        <v>0</v>
      </c>
      <c r="H2321" s="15" t="str">
        <f t="shared" si="36"/>
        <v>nevyplněno</v>
      </c>
    </row>
    <row r="2322" spans="7:8" x14ac:dyDescent="0.25">
      <c r="G2322" s="12">
        <f>IF(H2322="ano",VLOOKUP('databáze bodů'!D2322,kubbATPmodel!$H$9:$HE$61,((HLOOKUP(F2322,kubbATPmodel!$I$5:$HE$61,56,0))+1),0),0)</f>
        <v>0</v>
      </c>
      <c r="H2322" s="15" t="str">
        <f t="shared" si="36"/>
        <v>nevyplněno</v>
      </c>
    </row>
    <row r="2323" spans="7:8" x14ac:dyDescent="0.25">
      <c r="G2323" s="12">
        <f>IF(H2323="ano",VLOOKUP('databáze bodů'!D2323,kubbATPmodel!$H$9:$HE$61,((HLOOKUP(F2323,kubbATPmodel!$I$5:$HE$61,56,0))+1),0),0)</f>
        <v>0</v>
      </c>
      <c r="H2323" s="15" t="str">
        <f t="shared" si="36"/>
        <v>nevyplněno</v>
      </c>
    </row>
    <row r="2324" spans="7:8" x14ac:dyDescent="0.25">
      <c r="G2324" s="12">
        <f>IF(H2324="ano",VLOOKUP('databáze bodů'!D2324,kubbATPmodel!$H$9:$HE$61,((HLOOKUP(F2324,kubbATPmodel!$I$5:$HE$61,56,0))+1),0),0)</f>
        <v>0</v>
      </c>
      <c r="H2324" s="15" t="str">
        <f t="shared" si="36"/>
        <v>nevyplněno</v>
      </c>
    </row>
    <row r="2325" spans="7:8" x14ac:dyDescent="0.25">
      <c r="G2325" s="12">
        <f>IF(H2325="ano",VLOOKUP('databáze bodů'!D2325,kubbATPmodel!$H$9:$HE$61,((HLOOKUP(F2325,kubbATPmodel!$I$5:$HE$61,56,0))+1),0),0)</f>
        <v>0</v>
      </c>
      <c r="H2325" s="15" t="str">
        <f t="shared" si="36"/>
        <v>nevyplněno</v>
      </c>
    </row>
    <row r="2326" spans="7:8" x14ac:dyDescent="0.25">
      <c r="G2326" s="12">
        <f>IF(H2326="ano",VLOOKUP('databáze bodů'!D2326,kubbATPmodel!$H$9:$HE$61,((HLOOKUP(F2326,kubbATPmodel!$I$5:$HE$61,56,0))+1),0),0)</f>
        <v>0</v>
      </c>
      <c r="H2326" s="15" t="str">
        <f t="shared" si="36"/>
        <v>nevyplněno</v>
      </c>
    </row>
    <row r="2327" spans="7:8" x14ac:dyDescent="0.25">
      <c r="G2327" s="12">
        <f>IF(H2327="ano",VLOOKUP('databáze bodů'!D2327,kubbATPmodel!$H$9:$HE$61,((HLOOKUP(F2327,kubbATPmodel!$I$5:$HE$61,56,0))+1),0),0)</f>
        <v>0</v>
      </c>
      <c r="H2327" s="15" t="str">
        <f t="shared" si="36"/>
        <v>nevyplněno</v>
      </c>
    </row>
    <row r="2328" spans="7:8" x14ac:dyDescent="0.25">
      <c r="G2328" s="12">
        <f>IF(H2328="ano",VLOOKUP('databáze bodů'!D2328,kubbATPmodel!$H$9:$HE$61,((HLOOKUP(F2328,kubbATPmodel!$I$5:$HE$61,56,0))+1),0),0)</f>
        <v>0</v>
      </c>
      <c r="H2328" s="15" t="str">
        <f t="shared" si="36"/>
        <v>nevyplněno</v>
      </c>
    </row>
    <row r="2329" spans="7:8" x14ac:dyDescent="0.25">
      <c r="G2329" s="12">
        <f>IF(H2329="ano",VLOOKUP('databáze bodů'!D2329,kubbATPmodel!$H$9:$HE$61,((HLOOKUP(F2329,kubbATPmodel!$I$5:$HE$61,56,0))+1),0),0)</f>
        <v>0</v>
      </c>
      <c r="H2329" s="15" t="str">
        <f t="shared" si="36"/>
        <v>nevyplněno</v>
      </c>
    </row>
    <row r="2330" spans="7:8" x14ac:dyDescent="0.25">
      <c r="G2330" s="12">
        <f>IF(H2330="ano",VLOOKUP('databáze bodů'!D2330,kubbATPmodel!$H$9:$HE$61,((HLOOKUP(F2330,kubbATPmodel!$I$5:$HE$61,56,0))+1),0),0)</f>
        <v>0</v>
      </c>
      <c r="H2330" s="15" t="str">
        <f t="shared" si="36"/>
        <v>nevyplněno</v>
      </c>
    </row>
    <row r="2331" spans="7:8" x14ac:dyDescent="0.25">
      <c r="G2331" s="12">
        <f>IF(H2331="ano",VLOOKUP('databáze bodů'!D2331,kubbATPmodel!$H$9:$HE$61,((HLOOKUP(F2331,kubbATPmodel!$I$5:$HE$61,56,0))+1),0),0)</f>
        <v>0</v>
      </c>
      <c r="H2331" s="15" t="str">
        <f t="shared" si="36"/>
        <v>nevyplněno</v>
      </c>
    </row>
    <row r="2332" spans="7:8" x14ac:dyDescent="0.25">
      <c r="G2332" s="12">
        <f>IF(H2332="ano",VLOOKUP('databáze bodů'!D2332,kubbATPmodel!$H$9:$HE$61,((HLOOKUP(F2332,kubbATPmodel!$I$5:$HE$61,56,0))+1),0),0)</f>
        <v>0</v>
      </c>
      <c r="H2332" s="15" t="str">
        <f t="shared" si="36"/>
        <v>nevyplněno</v>
      </c>
    </row>
    <row r="2333" spans="7:8" x14ac:dyDescent="0.25">
      <c r="G2333" s="12">
        <f>IF(H2333="ano",VLOOKUP('databáze bodů'!D2333,kubbATPmodel!$H$9:$HE$61,((HLOOKUP(F2333,kubbATPmodel!$I$5:$HE$61,56,0))+1),0),0)</f>
        <v>0</v>
      </c>
      <c r="H2333" s="15" t="str">
        <f t="shared" si="36"/>
        <v>nevyplněno</v>
      </c>
    </row>
    <row r="2334" spans="7:8" x14ac:dyDescent="0.25">
      <c r="G2334" s="12">
        <f>IF(H2334="ano",VLOOKUP('databáze bodů'!D2334,kubbATPmodel!$H$9:$HE$61,((HLOOKUP(F2334,kubbATPmodel!$I$5:$HE$61,56,0))+1),0),0)</f>
        <v>0</v>
      </c>
      <c r="H2334" s="15" t="str">
        <f t="shared" si="36"/>
        <v>nevyplněno</v>
      </c>
    </row>
    <row r="2335" spans="7:8" x14ac:dyDescent="0.25">
      <c r="G2335" s="12">
        <f>IF(H2335="ano",VLOOKUP('databáze bodů'!D2335,kubbATPmodel!$H$9:$HE$61,((HLOOKUP(F2335,kubbATPmodel!$I$5:$HE$61,56,0))+1),0),0)</f>
        <v>0</v>
      </c>
      <c r="H2335" s="15" t="str">
        <f t="shared" si="36"/>
        <v>nevyplněno</v>
      </c>
    </row>
    <row r="2336" spans="7:8" x14ac:dyDescent="0.25">
      <c r="G2336" s="12">
        <f>IF(H2336="ano",VLOOKUP('databáze bodů'!D2336,kubbATPmodel!$H$9:$HE$61,((HLOOKUP(F2336,kubbATPmodel!$I$5:$HE$61,56,0))+1),0),0)</f>
        <v>0</v>
      </c>
      <c r="H2336" s="15" t="str">
        <f t="shared" si="36"/>
        <v>nevyplněno</v>
      </c>
    </row>
    <row r="2337" spans="7:8" x14ac:dyDescent="0.25">
      <c r="G2337" s="12">
        <f>IF(H2337="ano",VLOOKUP('databáze bodů'!D2337,kubbATPmodel!$H$9:$HE$61,((HLOOKUP(F2337,kubbATPmodel!$I$5:$HE$61,56,0))+1),0),0)</f>
        <v>0</v>
      </c>
      <c r="H2337" s="15" t="str">
        <f t="shared" si="36"/>
        <v>nevyplněno</v>
      </c>
    </row>
    <row r="2338" spans="7:8" x14ac:dyDescent="0.25">
      <c r="G2338" s="12">
        <f>IF(H2338="ano",VLOOKUP('databáze bodů'!D2338,kubbATPmodel!$H$9:$HE$61,((HLOOKUP(F2338,kubbATPmodel!$I$5:$HE$61,56,0))+1),0),0)</f>
        <v>0</v>
      </c>
      <c r="H2338" s="15" t="str">
        <f t="shared" si="36"/>
        <v>nevyplněno</v>
      </c>
    </row>
    <row r="2339" spans="7:8" x14ac:dyDescent="0.25">
      <c r="G2339" s="12">
        <f>IF(H2339="ano",VLOOKUP('databáze bodů'!D2339,kubbATPmodel!$H$9:$HE$61,((HLOOKUP(F2339,kubbATPmodel!$I$5:$HE$61,56,0))+1),0),0)</f>
        <v>0</v>
      </c>
      <c r="H2339" s="15" t="str">
        <f t="shared" si="36"/>
        <v>nevyplněno</v>
      </c>
    </row>
    <row r="2340" spans="7:8" x14ac:dyDescent="0.25">
      <c r="G2340" s="12">
        <f>IF(H2340="ano",VLOOKUP('databáze bodů'!D2340,kubbATPmodel!$H$9:$HE$61,((HLOOKUP(F2340,kubbATPmodel!$I$5:$HE$61,56,0))+1),0),0)</f>
        <v>0</v>
      </c>
      <c r="H2340" s="15" t="str">
        <f t="shared" si="36"/>
        <v>nevyplněno</v>
      </c>
    </row>
    <row r="2341" spans="7:8" x14ac:dyDescent="0.25">
      <c r="G2341" s="12">
        <f>IF(H2341="ano",VLOOKUP('databáze bodů'!D2341,kubbATPmodel!$H$9:$HE$61,((HLOOKUP(F2341,kubbATPmodel!$I$5:$HE$61,56,0))+1),0),0)</f>
        <v>0</v>
      </c>
      <c r="H2341" s="15" t="str">
        <f t="shared" si="36"/>
        <v>nevyplněno</v>
      </c>
    </row>
    <row r="2342" spans="7:8" x14ac:dyDescent="0.25">
      <c r="G2342" s="12">
        <f>IF(H2342="ano",VLOOKUP('databáze bodů'!D2342,kubbATPmodel!$H$9:$HE$61,((HLOOKUP(F2342,kubbATPmodel!$I$5:$HE$61,56,0))+1),0),0)</f>
        <v>0</v>
      </c>
      <c r="H2342" s="15" t="str">
        <f t="shared" si="36"/>
        <v>nevyplněno</v>
      </c>
    </row>
    <row r="2343" spans="7:8" x14ac:dyDescent="0.25">
      <c r="G2343" s="12">
        <f>IF(H2343="ano",VLOOKUP('databáze bodů'!D2343,kubbATPmodel!$H$9:$HE$61,((HLOOKUP(F2343,kubbATPmodel!$I$5:$HE$61,56,0))+1),0),0)</f>
        <v>0</v>
      </c>
      <c r="H2343" s="15" t="str">
        <f t="shared" si="36"/>
        <v>nevyplněno</v>
      </c>
    </row>
    <row r="2344" spans="7:8" x14ac:dyDescent="0.25">
      <c r="G2344" s="12">
        <f>IF(H2344="ano",VLOOKUP('databáze bodů'!D2344,kubbATPmodel!$H$9:$HE$61,((HLOOKUP(F2344,kubbATPmodel!$I$5:$HE$61,56,0))+1),0),0)</f>
        <v>0</v>
      </c>
      <c r="H2344" s="15" t="str">
        <f t="shared" si="36"/>
        <v>nevyplněno</v>
      </c>
    </row>
    <row r="2345" spans="7:8" x14ac:dyDescent="0.25">
      <c r="G2345" s="12">
        <f>IF(H2345="ano",VLOOKUP('databáze bodů'!D2345,kubbATPmodel!$H$9:$HE$61,((HLOOKUP(F2345,kubbATPmodel!$I$5:$HE$61,56,0))+1),0),0)</f>
        <v>0</v>
      </c>
      <c r="H2345" s="15" t="str">
        <f t="shared" si="36"/>
        <v>nevyplněno</v>
      </c>
    </row>
    <row r="2346" spans="7:8" x14ac:dyDescent="0.25">
      <c r="G2346" s="12">
        <f>IF(H2346="ano",VLOOKUP('databáze bodů'!D2346,kubbATPmodel!$H$9:$HE$61,((HLOOKUP(F2346,kubbATPmodel!$I$5:$HE$61,56,0))+1),0),0)</f>
        <v>0</v>
      </c>
      <c r="H2346" s="15" t="str">
        <f t="shared" si="36"/>
        <v>nevyplněno</v>
      </c>
    </row>
    <row r="2347" spans="7:8" x14ac:dyDescent="0.25">
      <c r="G2347" s="12">
        <f>IF(H2347="ano",VLOOKUP('databáze bodů'!D2347,kubbATPmodel!$H$9:$HE$61,((HLOOKUP(F2347,kubbATPmodel!$I$5:$HE$61,56,0))+1),0),0)</f>
        <v>0</v>
      </c>
      <c r="H2347" s="15" t="str">
        <f t="shared" si="36"/>
        <v>nevyplněno</v>
      </c>
    </row>
    <row r="2348" spans="7:8" x14ac:dyDescent="0.25">
      <c r="G2348" s="12">
        <f>IF(H2348="ano",VLOOKUP('databáze bodů'!D2348,kubbATPmodel!$H$9:$HE$61,((HLOOKUP(F2348,kubbATPmodel!$I$5:$HE$61,56,0))+1),0),0)</f>
        <v>0</v>
      </c>
      <c r="H2348" s="15" t="str">
        <f t="shared" si="36"/>
        <v>nevyplněno</v>
      </c>
    </row>
    <row r="2349" spans="7:8" x14ac:dyDescent="0.25">
      <c r="G2349" s="12">
        <f>IF(H2349="ano",VLOOKUP('databáze bodů'!D2349,kubbATPmodel!$H$9:$HE$61,((HLOOKUP(F2349,kubbATPmodel!$I$5:$HE$61,56,0))+1),0),0)</f>
        <v>0</v>
      </c>
      <c r="H2349" s="15" t="str">
        <f t="shared" si="36"/>
        <v>nevyplněno</v>
      </c>
    </row>
    <row r="2350" spans="7:8" x14ac:dyDescent="0.25">
      <c r="G2350" s="12">
        <f>IF(H2350="ano",VLOOKUP('databáze bodů'!D2350,kubbATPmodel!$H$9:$HE$61,((HLOOKUP(F2350,kubbATPmodel!$I$5:$HE$61,56,0))+1),0),0)</f>
        <v>0</v>
      </c>
      <c r="H2350" s="15" t="str">
        <f t="shared" si="36"/>
        <v>nevyplněno</v>
      </c>
    </row>
    <row r="2351" spans="7:8" x14ac:dyDescent="0.25">
      <c r="G2351" s="12">
        <f>IF(H2351="ano",VLOOKUP('databáze bodů'!D2351,kubbATPmodel!$H$9:$HE$61,((HLOOKUP(F2351,kubbATPmodel!$I$5:$HE$61,56,0))+1),0),0)</f>
        <v>0</v>
      </c>
      <c r="H2351" s="15" t="str">
        <f t="shared" si="36"/>
        <v>nevyplněno</v>
      </c>
    </row>
    <row r="2352" spans="7:8" x14ac:dyDescent="0.25">
      <c r="G2352" s="12">
        <f>IF(H2352="ano",VLOOKUP('databáze bodů'!D2352,kubbATPmodel!$H$9:$HE$61,((HLOOKUP(F2352,kubbATPmodel!$I$5:$HE$61,56,0))+1),0),0)</f>
        <v>0</v>
      </c>
      <c r="H2352" s="15" t="str">
        <f t="shared" si="36"/>
        <v>nevyplněno</v>
      </c>
    </row>
    <row r="2353" spans="7:8" x14ac:dyDescent="0.25">
      <c r="G2353" s="12">
        <f>IF(H2353="ano",VLOOKUP('databáze bodů'!D2353,kubbATPmodel!$H$9:$HE$61,((HLOOKUP(F2353,kubbATPmodel!$I$5:$HE$61,56,0))+1),0),0)</f>
        <v>0</v>
      </c>
      <c r="H2353" s="15" t="str">
        <f t="shared" si="36"/>
        <v>nevyplněno</v>
      </c>
    </row>
    <row r="2354" spans="7:8" x14ac:dyDescent="0.25">
      <c r="G2354" s="12">
        <f>IF(H2354="ano",VLOOKUP('databáze bodů'!D2354,kubbATPmodel!$H$9:$HE$61,((HLOOKUP(F2354,kubbATPmodel!$I$5:$HE$61,56,0))+1),0),0)</f>
        <v>0</v>
      </c>
      <c r="H2354" s="15" t="str">
        <f t="shared" si="36"/>
        <v>nevyplněno</v>
      </c>
    </row>
    <row r="2355" spans="7:8" x14ac:dyDescent="0.25">
      <c r="G2355" s="12">
        <f>IF(H2355="ano",VLOOKUP('databáze bodů'!D2355,kubbATPmodel!$H$9:$HE$61,((HLOOKUP(F2355,kubbATPmodel!$I$5:$HE$61,56,0))+1),0),0)</f>
        <v>0</v>
      </c>
      <c r="H2355" s="15" t="str">
        <f t="shared" si="36"/>
        <v>nevyplněno</v>
      </c>
    </row>
    <row r="2356" spans="7:8" x14ac:dyDescent="0.25">
      <c r="G2356" s="12">
        <f>IF(H2356="ano",VLOOKUP('databáze bodů'!D2356,kubbATPmodel!$H$9:$HE$61,((HLOOKUP(F2356,kubbATPmodel!$I$5:$HE$61,56,0))+1),0),0)</f>
        <v>0</v>
      </c>
      <c r="H2356" s="15" t="str">
        <f t="shared" si="36"/>
        <v>nevyplněno</v>
      </c>
    </row>
    <row r="2357" spans="7:8" x14ac:dyDescent="0.25">
      <c r="G2357" s="12">
        <f>IF(H2357="ano",VLOOKUP('databáze bodů'!D2357,kubbATPmodel!$H$9:$HE$61,((HLOOKUP(F2357,kubbATPmodel!$I$5:$HE$61,56,0))+1),0),0)</f>
        <v>0</v>
      </c>
      <c r="H2357" s="15" t="str">
        <f t="shared" si="36"/>
        <v>nevyplněno</v>
      </c>
    </row>
    <row r="2358" spans="7:8" x14ac:dyDescent="0.25">
      <c r="G2358" s="12">
        <f>IF(H2358="ano",VLOOKUP('databáze bodů'!D2358,kubbATPmodel!$H$9:$HE$61,((HLOOKUP(F2358,kubbATPmodel!$I$5:$HE$61,56,0))+1),0),0)</f>
        <v>0</v>
      </c>
      <c r="H2358" s="15" t="str">
        <f t="shared" si="36"/>
        <v>nevyplněno</v>
      </c>
    </row>
    <row r="2359" spans="7:8" x14ac:dyDescent="0.25">
      <c r="G2359" s="12">
        <f>IF(H2359="ano",VLOOKUP('databáze bodů'!D2359,kubbATPmodel!$H$9:$HE$61,((HLOOKUP(F2359,kubbATPmodel!$I$5:$HE$61,56,0))+1),0),0)</f>
        <v>0</v>
      </c>
      <c r="H2359" s="15" t="str">
        <f t="shared" si="36"/>
        <v>nevyplněno</v>
      </c>
    </row>
    <row r="2360" spans="7:8" x14ac:dyDescent="0.25">
      <c r="G2360" s="12">
        <f>IF(H2360="ano",VLOOKUP('databáze bodů'!D2360,kubbATPmodel!$H$9:$HE$61,((HLOOKUP(F2360,kubbATPmodel!$I$5:$HE$61,56,0))+1),0),0)</f>
        <v>0</v>
      </c>
      <c r="H2360" s="15" t="str">
        <f t="shared" si="36"/>
        <v>nevyplněno</v>
      </c>
    </row>
    <row r="2361" spans="7:8" x14ac:dyDescent="0.25">
      <c r="G2361" s="12">
        <f>IF(H2361="ano",VLOOKUP('databáze bodů'!D2361,kubbATPmodel!$H$9:$HE$61,((HLOOKUP(F2361,kubbATPmodel!$I$5:$HE$61,56,0))+1),0),0)</f>
        <v>0</v>
      </c>
      <c r="H2361" s="15" t="str">
        <f t="shared" si="36"/>
        <v>nevyplněno</v>
      </c>
    </row>
    <row r="2362" spans="7:8" x14ac:dyDescent="0.25">
      <c r="G2362" s="12">
        <f>IF(H2362="ano",VLOOKUP('databáze bodů'!D2362,kubbATPmodel!$H$9:$HE$61,((HLOOKUP(F2362,kubbATPmodel!$I$5:$HE$61,56,0))+1),0),0)</f>
        <v>0</v>
      </c>
      <c r="H2362" s="15" t="str">
        <f t="shared" si="36"/>
        <v>nevyplněno</v>
      </c>
    </row>
    <row r="2363" spans="7:8" x14ac:dyDescent="0.25">
      <c r="G2363" s="12">
        <f>IF(H2363="ano",VLOOKUP('databáze bodů'!D2363,kubbATPmodel!$H$9:$HE$61,((HLOOKUP(F2363,kubbATPmodel!$I$5:$HE$61,56,0))+1),0),0)</f>
        <v>0</v>
      </c>
      <c r="H2363" s="15" t="str">
        <f t="shared" si="36"/>
        <v>nevyplněno</v>
      </c>
    </row>
    <row r="2364" spans="7:8" x14ac:dyDescent="0.25">
      <c r="G2364" s="12">
        <f>IF(H2364="ano",VLOOKUP('databáze bodů'!D2364,kubbATPmodel!$H$9:$HE$61,((HLOOKUP(F2364,kubbATPmodel!$I$5:$HE$61,56,0))+1),0),0)</f>
        <v>0</v>
      </c>
      <c r="H2364" s="15" t="str">
        <f t="shared" si="36"/>
        <v>nevyplněno</v>
      </c>
    </row>
    <row r="2365" spans="7:8" x14ac:dyDescent="0.25">
      <c r="G2365" s="12">
        <f>IF(H2365="ano",VLOOKUP('databáze bodů'!D2365,kubbATPmodel!$H$9:$HE$61,((HLOOKUP(F2365,kubbATPmodel!$I$5:$HE$61,56,0))+1),0),0)</f>
        <v>0</v>
      </c>
      <c r="H2365" s="15" t="str">
        <f t="shared" si="36"/>
        <v>nevyplněno</v>
      </c>
    </row>
    <row r="2366" spans="7:8" x14ac:dyDescent="0.25">
      <c r="G2366" s="12">
        <f>IF(H2366="ano",VLOOKUP('databáze bodů'!D2366,kubbATPmodel!$H$9:$HE$61,((HLOOKUP(F2366,kubbATPmodel!$I$5:$HE$61,56,0))+1),0),0)</f>
        <v>0</v>
      </c>
      <c r="H2366" s="15" t="str">
        <f t="shared" si="36"/>
        <v>nevyplněno</v>
      </c>
    </row>
    <row r="2367" spans="7:8" x14ac:dyDescent="0.25">
      <c r="G2367" s="12">
        <f>IF(H2367="ano",VLOOKUP('databáze bodů'!D2367,kubbATPmodel!$H$9:$HE$61,((HLOOKUP(F2367,kubbATPmodel!$I$5:$HE$61,56,0))+1),0),0)</f>
        <v>0</v>
      </c>
      <c r="H2367" s="15" t="str">
        <f t="shared" si="36"/>
        <v>nevyplněno</v>
      </c>
    </row>
    <row r="2368" spans="7:8" x14ac:dyDescent="0.25">
      <c r="G2368" s="12">
        <f>IF(H2368="ano",VLOOKUP('databáze bodů'!D2368,kubbATPmodel!$H$9:$HE$61,((HLOOKUP(F2368,kubbATPmodel!$I$5:$HE$61,56,0))+1),0),0)</f>
        <v>0</v>
      </c>
      <c r="H2368" s="15" t="str">
        <f t="shared" si="36"/>
        <v>nevyplněno</v>
      </c>
    </row>
    <row r="2369" spans="7:8" x14ac:dyDescent="0.25">
      <c r="G2369" s="12">
        <f>IF(H2369="ano",VLOOKUP('databáze bodů'!D2369,kubbATPmodel!$H$9:$HE$61,((HLOOKUP(F2369,kubbATPmodel!$I$5:$HE$61,56,0))+1),0),0)</f>
        <v>0</v>
      </c>
      <c r="H2369" s="15" t="str">
        <f t="shared" si="36"/>
        <v>nevyplněno</v>
      </c>
    </row>
    <row r="2370" spans="7:8" x14ac:dyDescent="0.25">
      <c r="G2370" s="12">
        <f>IF(H2370="ano",VLOOKUP('databáze bodů'!D2370,kubbATPmodel!$H$9:$HE$61,((HLOOKUP(F2370,kubbATPmodel!$I$5:$HE$61,56,0))+1),0),0)</f>
        <v>0</v>
      </c>
      <c r="H2370" s="15" t="str">
        <f t="shared" si="36"/>
        <v>nevyplněno</v>
      </c>
    </row>
    <row r="2371" spans="7:8" x14ac:dyDescent="0.25">
      <c r="G2371" s="12">
        <f>IF(H2371="ano",VLOOKUP('databáze bodů'!D2371,kubbATPmodel!$H$9:$HE$61,((HLOOKUP(F2371,kubbATPmodel!$I$5:$HE$61,56,0))+1),0),0)</f>
        <v>0</v>
      </c>
      <c r="H2371" s="15" t="str">
        <f t="shared" ref="H2371:H2434" si="37">IF(E2371=0,"nevyplněno",IF(($K$5-E2371)&lt;$K$3,"ano","ne"))</f>
        <v>nevyplněno</v>
      </c>
    </row>
    <row r="2372" spans="7:8" x14ac:dyDescent="0.25">
      <c r="G2372" s="12">
        <f>IF(H2372="ano",VLOOKUP('databáze bodů'!D2372,kubbATPmodel!$H$9:$HE$61,((HLOOKUP(F2372,kubbATPmodel!$I$5:$HE$61,56,0))+1),0),0)</f>
        <v>0</v>
      </c>
      <c r="H2372" s="15" t="str">
        <f t="shared" si="37"/>
        <v>nevyplněno</v>
      </c>
    </row>
    <row r="2373" spans="7:8" x14ac:dyDescent="0.25">
      <c r="G2373" s="12">
        <f>IF(H2373="ano",VLOOKUP('databáze bodů'!D2373,kubbATPmodel!$H$9:$HE$61,((HLOOKUP(F2373,kubbATPmodel!$I$5:$HE$61,56,0))+1),0),0)</f>
        <v>0</v>
      </c>
      <c r="H2373" s="15" t="str">
        <f t="shared" si="37"/>
        <v>nevyplněno</v>
      </c>
    </row>
    <row r="2374" spans="7:8" x14ac:dyDescent="0.25">
      <c r="G2374" s="12">
        <f>IF(H2374="ano",VLOOKUP('databáze bodů'!D2374,kubbATPmodel!$H$9:$HE$61,((HLOOKUP(F2374,kubbATPmodel!$I$5:$HE$61,56,0))+1),0),0)</f>
        <v>0</v>
      </c>
      <c r="H2374" s="15" t="str">
        <f t="shared" si="37"/>
        <v>nevyplněno</v>
      </c>
    </row>
    <row r="2375" spans="7:8" x14ac:dyDescent="0.25">
      <c r="G2375" s="12">
        <f>IF(H2375="ano",VLOOKUP('databáze bodů'!D2375,kubbATPmodel!$H$9:$HE$61,((HLOOKUP(F2375,kubbATPmodel!$I$5:$HE$61,56,0))+1),0),0)</f>
        <v>0</v>
      </c>
      <c r="H2375" s="15" t="str">
        <f t="shared" si="37"/>
        <v>nevyplněno</v>
      </c>
    </row>
    <row r="2376" spans="7:8" x14ac:dyDescent="0.25">
      <c r="G2376" s="12">
        <f>IF(H2376="ano",VLOOKUP('databáze bodů'!D2376,kubbATPmodel!$H$9:$HE$61,((HLOOKUP(F2376,kubbATPmodel!$I$5:$HE$61,56,0))+1),0),0)</f>
        <v>0</v>
      </c>
      <c r="H2376" s="15" t="str">
        <f t="shared" si="37"/>
        <v>nevyplněno</v>
      </c>
    </row>
    <row r="2377" spans="7:8" x14ac:dyDescent="0.25">
      <c r="G2377" s="12">
        <f>IF(H2377="ano",VLOOKUP('databáze bodů'!D2377,kubbATPmodel!$H$9:$HE$61,((HLOOKUP(F2377,kubbATPmodel!$I$5:$HE$61,56,0))+1),0),0)</f>
        <v>0</v>
      </c>
      <c r="H2377" s="15" t="str">
        <f t="shared" si="37"/>
        <v>nevyplněno</v>
      </c>
    </row>
    <row r="2378" spans="7:8" x14ac:dyDescent="0.25">
      <c r="G2378" s="12">
        <f>IF(H2378="ano",VLOOKUP('databáze bodů'!D2378,kubbATPmodel!$H$9:$HE$61,((HLOOKUP(F2378,kubbATPmodel!$I$5:$HE$61,56,0))+1),0),0)</f>
        <v>0</v>
      </c>
      <c r="H2378" s="15" t="str">
        <f t="shared" si="37"/>
        <v>nevyplněno</v>
      </c>
    </row>
    <row r="2379" spans="7:8" x14ac:dyDescent="0.25">
      <c r="G2379" s="12">
        <f>IF(H2379="ano",VLOOKUP('databáze bodů'!D2379,kubbATPmodel!$H$9:$HE$61,((HLOOKUP(F2379,kubbATPmodel!$I$5:$HE$61,56,0))+1),0),0)</f>
        <v>0</v>
      </c>
      <c r="H2379" s="15" t="str">
        <f t="shared" si="37"/>
        <v>nevyplněno</v>
      </c>
    </row>
    <row r="2380" spans="7:8" x14ac:dyDescent="0.25">
      <c r="G2380" s="12">
        <f>IF(H2380="ano",VLOOKUP('databáze bodů'!D2380,kubbATPmodel!$H$9:$HE$61,((HLOOKUP(F2380,kubbATPmodel!$I$5:$HE$61,56,0))+1),0),0)</f>
        <v>0</v>
      </c>
      <c r="H2380" s="15" t="str">
        <f t="shared" si="37"/>
        <v>nevyplněno</v>
      </c>
    </row>
    <row r="2381" spans="7:8" x14ac:dyDescent="0.25">
      <c r="G2381" s="12">
        <f>IF(H2381="ano",VLOOKUP('databáze bodů'!D2381,kubbATPmodel!$H$9:$HE$61,((HLOOKUP(F2381,kubbATPmodel!$I$5:$HE$61,56,0))+1),0),0)</f>
        <v>0</v>
      </c>
      <c r="H2381" s="15" t="str">
        <f t="shared" si="37"/>
        <v>nevyplněno</v>
      </c>
    </row>
    <row r="2382" spans="7:8" x14ac:dyDescent="0.25">
      <c r="G2382" s="12">
        <f>IF(H2382="ano",VLOOKUP('databáze bodů'!D2382,kubbATPmodel!$H$9:$HE$61,((HLOOKUP(F2382,kubbATPmodel!$I$5:$HE$61,56,0))+1),0),0)</f>
        <v>0</v>
      </c>
      <c r="H2382" s="15" t="str">
        <f t="shared" si="37"/>
        <v>nevyplněno</v>
      </c>
    </row>
    <row r="2383" spans="7:8" x14ac:dyDescent="0.25">
      <c r="G2383" s="12">
        <f>IF(H2383="ano",VLOOKUP('databáze bodů'!D2383,kubbATPmodel!$H$9:$HE$61,((HLOOKUP(F2383,kubbATPmodel!$I$5:$HE$61,56,0))+1),0),0)</f>
        <v>0</v>
      </c>
      <c r="H2383" s="15" t="str">
        <f t="shared" si="37"/>
        <v>nevyplněno</v>
      </c>
    </row>
    <row r="2384" spans="7:8" x14ac:dyDescent="0.25">
      <c r="G2384" s="12">
        <f>IF(H2384="ano",VLOOKUP('databáze bodů'!D2384,kubbATPmodel!$H$9:$HE$61,((HLOOKUP(F2384,kubbATPmodel!$I$5:$HE$61,56,0))+1),0),0)</f>
        <v>0</v>
      </c>
      <c r="H2384" s="15" t="str">
        <f t="shared" si="37"/>
        <v>nevyplněno</v>
      </c>
    </row>
    <row r="2385" spans="7:8" x14ac:dyDescent="0.25">
      <c r="G2385" s="12">
        <f>IF(H2385="ano",VLOOKUP('databáze bodů'!D2385,kubbATPmodel!$H$9:$HE$61,((HLOOKUP(F2385,kubbATPmodel!$I$5:$HE$61,56,0))+1),0),0)</f>
        <v>0</v>
      </c>
      <c r="H2385" s="15" t="str">
        <f t="shared" si="37"/>
        <v>nevyplněno</v>
      </c>
    </row>
    <row r="2386" spans="7:8" x14ac:dyDescent="0.25">
      <c r="G2386" s="12">
        <f>IF(H2386="ano",VLOOKUP('databáze bodů'!D2386,kubbATPmodel!$H$9:$HE$61,((HLOOKUP(F2386,kubbATPmodel!$I$5:$HE$61,56,0))+1),0),0)</f>
        <v>0</v>
      </c>
      <c r="H2386" s="15" t="str">
        <f t="shared" si="37"/>
        <v>nevyplněno</v>
      </c>
    </row>
    <row r="2387" spans="7:8" x14ac:dyDescent="0.25">
      <c r="G2387" s="12">
        <f>IF(H2387="ano",VLOOKUP('databáze bodů'!D2387,kubbATPmodel!$H$9:$HE$61,((HLOOKUP(F2387,kubbATPmodel!$I$5:$HE$61,56,0))+1),0),0)</f>
        <v>0</v>
      </c>
      <c r="H2387" s="15" t="str">
        <f t="shared" si="37"/>
        <v>nevyplněno</v>
      </c>
    </row>
    <row r="2388" spans="7:8" x14ac:dyDescent="0.25">
      <c r="G2388" s="12">
        <f>IF(H2388="ano",VLOOKUP('databáze bodů'!D2388,kubbATPmodel!$H$9:$HE$61,((HLOOKUP(F2388,kubbATPmodel!$I$5:$HE$61,56,0))+1),0),0)</f>
        <v>0</v>
      </c>
      <c r="H2388" s="15" t="str">
        <f t="shared" si="37"/>
        <v>nevyplněno</v>
      </c>
    </row>
    <row r="2389" spans="7:8" x14ac:dyDescent="0.25">
      <c r="G2389" s="12">
        <f>IF(H2389="ano",VLOOKUP('databáze bodů'!D2389,kubbATPmodel!$H$9:$HE$61,((HLOOKUP(F2389,kubbATPmodel!$I$5:$HE$61,56,0))+1),0),0)</f>
        <v>0</v>
      </c>
      <c r="H2389" s="15" t="str">
        <f t="shared" si="37"/>
        <v>nevyplněno</v>
      </c>
    </row>
    <row r="2390" spans="7:8" x14ac:dyDescent="0.25">
      <c r="G2390" s="12">
        <f>IF(H2390="ano",VLOOKUP('databáze bodů'!D2390,kubbATPmodel!$H$9:$HE$61,((HLOOKUP(F2390,kubbATPmodel!$I$5:$HE$61,56,0))+1),0),0)</f>
        <v>0</v>
      </c>
      <c r="H2390" s="15" t="str">
        <f t="shared" si="37"/>
        <v>nevyplněno</v>
      </c>
    </row>
    <row r="2391" spans="7:8" x14ac:dyDescent="0.25">
      <c r="G2391" s="12">
        <f>IF(H2391="ano",VLOOKUP('databáze bodů'!D2391,kubbATPmodel!$H$9:$HE$61,((HLOOKUP(F2391,kubbATPmodel!$I$5:$HE$61,56,0))+1),0),0)</f>
        <v>0</v>
      </c>
      <c r="H2391" s="15" t="str">
        <f t="shared" si="37"/>
        <v>nevyplněno</v>
      </c>
    </row>
    <row r="2392" spans="7:8" x14ac:dyDescent="0.25">
      <c r="G2392" s="12">
        <f>IF(H2392="ano",VLOOKUP('databáze bodů'!D2392,kubbATPmodel!$H$9:$HE$61,((HLOOKUP(F2392,kubbATPmodel!$I$5:$HE$61,56,0))+1),0),0)</f>
        <v>0</v>
      </c>
      <c r="H2392" s="15" t="str">
        <f t="shared" si="37"/>
        <v>nevyplněno</v>
      </c>
    </row>
    <row r="2393" spans="7:8" x14ac:dyDescent="0.25">
      <c r="G2393" s="12">
        <f>IF(H2393="ano",VLOOKUP('databáze bodů'!D2393,kubbATPmodel!$H$9:$HE$61,((HLOOKUP(F2393,kubbATPmodel!$I$5:$HE$61,56,0))+1),0),0)</f>
        <v>0</v>
      </c>
      <c r="H2393" s="15" t="str">
        <f t="shared" si="37"/>
        <v>nevyplněno</v>
      </c>
    </row>
    <row r="2394" spans="7:8" x14ac:dyDescent="0.25">
      <c r="G2394" s="12">
        <f>IF(H2394="ano",VLOOKUP('databáze bodů'!D2394,kubbATPmodel!$H$9:$HE$61,((HLOOKUP(F2394,kubbATPmodel!$I$5:$HE$61,56,0))+1),0),0)</f>
        <v>0</v>
      </c>
      <c r="H2394" s="15" t="str">
        <f t="shared" si="37"/>
        <v>nevyplněno</v>
      </c>
    </row>
    <row r="2395" spans="7:8" x14ac:dyDescent="0.25">
      <c r="G2395" s="12">
        <f>IF(H2395="ano",VLOOKUP('databáze bodů'!D2395,kubbATPmodel!$H$9:$HE$61,((HLOOKUP(F2395,kubbATPmodel!$I$5:$HE$61,56,0))+1),0),0)</f>
        <v>0</v>
      </c>
      <c r="H2395" s="15" t="str">
        <f t="shared" si="37"/>
        <v>nevyplněno</v>
      </c>
    </row>
    <row r="2396" spans="7:8" x14ac:dyDescent="0.25">
      <c r="G2396" s="12">
        <f>IF(H2396="ano",VLOOKUP('databáze bodů'!D2396,kubbATPmodel!$H$9:$HE$61,((HLOOKUP(F2396,kubbATPmodel!$I$5:$HE$61,56,0))+1),0),0)</f>
        <v>0</v>
      </c>
      <c r="H2396" s="15" t="str">
        <f t="shared" si="37"/>
        <v>nevyplněno</v>
      </c>
    </row>
    <row r="2397" spans="7:8" x14ac:dyDescent="0.25">
      <c r="G2397" s="12">
        <f>IF(H2397="ano",VLOOKUP('databáze bodů'!D2397,kubbATPmodel!$H$9:$HE$61,((HLOOKUP(F2397,kubbATPmodel!$I$5:$HE$61,56,0))+1),0),0)</f>
        <v>0</v>
      </c>
      <c r="H2397" s="15" t="str">
        <f t="shared" si="37"/>
        <v>nevyplněno</v>
      </c>
    </row>
    <row r="2398" spans="7:8" x14ac:dyDescent="0.25">
      <c r="G2398" s="12">
        <f>IF(H2398="ano",VLOOKUP('databáze bodů'!D2398,kubbATPmodel!$H$9:$HE$61,((HLOOKUP(F2398,kubbATPmodel!$I$5:$HE$61,56,0))+1),0),0)</f>
        <v>0</v>
      </c>
      <c r="H2398" s="15" t="str">
        <f t="shared" si="37"/>
        <v>nevyplněno</v>
      </c>
    </row>
    <row r="2399" spans="7:8" x14ac:dyDescent="0.25">
      <c r="G2399" s="12">
        <f>IF(H2399="ano",VLOOKUP('databáze bodů'!D2399,kubbATPmodel!$H$9:$HE$61,((HLOOKUP(F2399,kubbATPmodel!$I$5:$HE$61,56,0))+1),0),0)</f>
        <v>0</v>
      </c>
      <c r="H2399" s="15" t="str">
        <f t="shared" si="37"/>
        <v>nevyplněno</v>
      </c>
    </row>
    <row r="2400" spans="7:8" x14ac:dyDescent="0.25">
      <c r="G2400" s="12">
        <f>IF(H2400="ano",VLOOKUP('databáze bodů'!D2400,kubbATPmodel!$H$9:$HE$61,((HLOOKUP(F2400,kubbATPmodel!$I$5:$HE$61,56,0))+1),0),0)</f>
        <v>0</v>
      </c>
      <c r="H2400" s="15" t="str">
        <f t="shared" si="37"/>
        <v>nevyplněno</v>
      </c>
    </row>
    <row r="2401" spans="7:8" x14ac:dyDescent="0.25">
      <c r="G2401" s="12">
        <f>IF(H2401="ano",VLOOKUP('databáze bodů'!D2401,kubbATPmodel!$H$9:$HE$61,((HLOOKUP(F2401,kubbATPmodel!$I$5:$HE$61,56,0))+1),0),0)</f>
        <v>0</v>
      </c>
      <c r="H2401" s="15" t="str">
        <f t="shared" si="37"/>
        <v>nevyplněno</v>
      </c>
    </row>
    <row r="2402" spans="7:8" x14ac:dyDescent="0.25">
      <c r="G2402" s="12">
        <f>IF(H2402="ano",VLOOKUP('databáze bodů'!D2402,kubbATPmodel!$H$9:$HE$61,((HLOOKUP(F2402,kubbATPmodel!$I$5:$HE$61,56,0))+1),0),0)</f>
        <v>0</v>
      </c>
      <c r="H2402" s="15" t="str">
        <f t="shared" si="37"/>
        <v>nevyplněno</v>
      </c>
    </row>
    <row r="2403" spans="7:8" x14ac:dyDescent="0.25">
      <c r="G2403" s="12">
        <f>IF(H2403="ano",VLOOKUP('databáze bodů'!D2403,kubbATPmodel!$H$9:$HE$61,((HLOOKUP(F2403,kubbATPmodel!$I$5:$HE$61,56,0))+1),0),0)</f>
        <v>0</v>
      </c>
      <c r="H2403" s="15" t="str">
        <f t="shared" si="37"/>
        <v>nevyplněno</v>
      </c>
    </row>
    <row r="2404" spans="7:8" x14ac:dyDescent="0.25">
      <c r="G2404" s="12">
        <f>IF(H2404="ano",VLOOKUP('databáze bodů'!D2404,kubbATPmodel!$H$9:$HE$61,((HLOOKUP(F2404,kubbATPmodel!$I$5:$HE$61,56,0))+1),0),0)</f>
        <v>0</v>
      </c>
      <c r="H2404" s="15" t="str">
        <f t="shared" si="37"/>
        <v>nevyplněno</v>
      </c>
    </row>
    <row r="2405" spans="7:8" x14ac:dyDescent="0.25">
      <c r="G2405" s="12">
        <f>IF(H2405="ano",VLOOKUP('databáze bodů'!D2405,kubbATPmodel!$H$9:$HE$61,((HLOOKUP(F2405,kubbATPmodel!$I$5:$HE$61,56,0))+1),0),0)</f>
        <v>0</v>
      </c>
      <c r="H2405" s="15" t="str">
        <f t="shared" si="37"/>
        <v>nevyplněno</v>
      </c>
    </row>
    <row r="2406" spans="7:8" x14ac:dyDescent="0.25">
      <c r="G2406" s="12">
        <f>IF(H2406="ano",VLOOKUP('databáze bodů'!D2406,kubbATPmodel!$H$9:$HE$61,((HLOOKUP(F2406,kubbATPmodel!$I$5:$HE$61,56,0))+1),0),0)</f>
        <v>0</v>
      </c>
      <c r="H2406" s="15" t="str">
        <f t="shared" si="37"/>
        <v>nevyplněno</v>
      </c>
    </row>
    <row r="2407" spans="7:8" x14ac:dyDescent="0.25">
      <c r="G2407" s="12">
        <f>IF(H2407="ano",VLOOKUP('databáze bodů'!D2407,kubbATPmodel!$H$9:$HE$61,((HLOOKUP(F2407,kubbATPmodel!$I$5:$HE$61,56,0))+1),0),0)</f>
        <v>0</v>
      </c>
      <c r="H2407" s="15" t="str">
        <f t="shared" si="37"/>
        <v>nevyplněno</v>
      </c>
    </row>
    <row r="2408" spans="7:8" x14ac:dyDescent="0.25">
      <c r="G2408" s="12">
        <f>IF(H2408="ano",VLOOKUP('databáze bodů'!D2408,kubbATPmodel!$H$9:$HE$61,((HLOOKUP(F2408,kubbATPmodel!$I$5:$HE$61,56,0))+1),0),0)</f>
        <v>0</v>
      </c>
      <c r="H2408" s="15" t="str">
        <f t="shared" si="37"/>
        <v>nevyplněno</v>
      </c>
    </row>
    <row r="2409" spans="7:8" x14ac:dyDescent="0.25">
      <c r="G2409" s="12">
        <f>IF(H2409="ano",VLOOKUP('databáze bodů'!D2409,kubbATPmodel!$H$9:$HE$61,((HLOOKUP(F2409,kubbATPmodel!$I$5:$HE$61,56,0))+1),0),0)</f>
        <v>0</v>
      </c>
      <c r="H2409" s="15" t="str">
        <f t="shared" si="37"/>
        <v>nevyplněno</v>
      </c>
    </row>
    <row r="2410" spans="7:8" x14ac:dyDescent="0.25">
      <c r="G2410" s="12">
        <f>IF(H2410="ano",VLOOKUP('databáze bodů'!D2410,kubbATPmodel!$H$9:$HE$61,((HLOOKUP(F2410,kubbATPmodel!$I$5:$HE$61,56,0))+1),0),0)</f>
        <v>0</v>
      </c>
      <c r="H2410" s="15" t="str">
        <f t="shared" si="37"/>
        <v>nevyplněno</v>
      </c>
    </row>
    <row r="2411" spans="7:8" x14ac:dyDescent="0.25">
      <c r="G2411" s="12">
        <f>IF(H2411="ano",VLOOKUP('databáze bodů'!D2411,kubbATPmodel!$H$9:$HE$61,((HLOOKUP(F2411,kubbATPmodel!$I$5:$HE$61,56,0))+1),0),0)</f>
        <v>0</v>
      </c>
      <c r="H2411" s="15" t="str">
        <f t="shared" si="37"/>
        <v>nevyplněno</v>
      </c>
    </row>
    <row r="2412" spans="7:8" x14ac:dyDescent="0.25">
      <c r="G2412" s="12">
        <f>IF(H2412="ano",VLOOKUP('databáze bodů'!D2412,kubbATPmodel!$H$9:$HE$61,((HLOOKUP(F2412,kubbATPmodel!$I$5:$HE$61,56,0))+1),0),0)</f>
        <v>0</v>
      </c>
      <c r="H2412" s="15" t="str">
        <f t="shared" si="37"/>
        <v>nevyplněno</v>
      </c>
    </row>
    <row r="2413" spans="7:8" x14ac:dyDescent="0.25">
      <c r="G2413" s="12">
        <f>IF(H2413="ano",VLOOKUP('databáze bodů'!D2413,kubbATPmodel!$H$9:$HE$61,((HLOOKUP(F2413,kubbATPmodel!$I$5:$HE$61,56,0))+1),0),0)</f>
        <v>0</v>
      </c>
      <c r="H2413" s="15" t="str">
        <f t="shared" si="37"/>
        <v>nevyplněno</v>
      </c>
    </row>
    <row r="2414" spans="7:8" x14ac:dyDescent="0.25">
      <c r="G2414" s="12">
        <f>IF(H2414="ano",VLOOKUP('databáze bodů'!D2414,kubbATPmodel!$H$9:$HE$61,((HLOOKUP(F2414,kubbATPmodel!$I$5:$HE$61,56,0))+1),0),0)</f>
        <v>0</v>
      </c>
      <c r="H2414" s="15" t="str">
        <f t="shared" si="37"/>
        <v>nevyplněno</v>
      </c>
    </row>
    <row r="2415" spans="7:8" x14ac:dyDescent="0.25">
      <c r="G2415" s="12">
        <f>IF(H2415="ano",VLOOKUP('databáze bodů'!D2415,kubbATPmodel!$H$9:$HE$61,((HLOOKUP(F2415,kubbATPmodel!$I$5:$HE$61,56,0))+1),0),0)</f>
        <v>0</v>
      </c>
      <c r="H2415" s="15" t="str">
        <f t="shared" si="37"/>
        <v>nevyplněno</v>
      </c>
    </row>
    <row r="2416" spans="7:8" x14ac:dyDescent="0.25">
      <c r="G2416" s="12">
        <f>IF(H2416="ano",VLOOKUP('databáze bodů'!D2416,kubbATPmodel!$H$9:$HE$61,((HLOOKUP(F2416,kubbATPmodel!$I$5:$HE$61,56,0))+1),0),0)</f>
        <v>0</v>
      </c>
      <c r="H2416" s="15" t="str">
        <f t="shared" si="37"/>
        <v>nevyplněno</v>
      </c>
    </row>
    <row r="2417" spans="7:8" x14ac:dyDescent="0.25">
      <c r="G2417" s="12">
        <f>IF(H2417="ano",VLOOKUP('databáze bodů'!D2417,kubbATPmodel!$H$9:$HE$61,((HLOOKUP(F2417,kubbATPmodel!$I$5:$HE$61,56,0))+1),0),0)</f>
        <v>0</v>
      </c>
      <c r="H2417" s="15" t="str">
        <f t="shared" si="37"/>
        <v>nevyplněno</v>
      </c>
    </row>
    <row r="2418" spans="7:8" x14ac:dyDescent="0.25">
      <c r="G2418" s="12">
        <f>IF(H2418="ano",VLOOKUP('databáze bodů'!D2418,kubbATPmodel!$H$9:$HE$61,((HLOOKUP(F2418,kubbATPmodel!$I$5:$HE$61,56,0))+1),0),0)</f>
        <v>0</v>
      </c>
      <c r="H2418" s="15" t="str">
        <f t="shared" si="37"/>
        <v>nevyplněno</v>
      </c>
    </row>
    <row r="2419" spans="7:8" x14ac:dyDescent="0.25">
      <c r="G2419" s="12">
        <f>IF(H2419="ano",VLOOKUP('databáze bodů'!D2419,kubbATPmodel!$H$9:$HE$61,((HLOOKUP(F2419,kubbATPmodel!$I$5:$HE$61,56,0))+1),0),0)</f>
        <v>0</v>
      </c>
      <c r="H2419" s="15" t="str">
        <f t="shared" si="37"/>
        <v>nevyplněno</v>
      </c>
    </row>
    <row r="2420" spans="7:8" x14ac:dyDescent="0.25">
      <c r="G2420" s="12">
        <f>IF(H2420="ano",VLOOKUP('databáze bodů'!D2420,kubbATPmodel!$H$9:$HE$61,((HLOOKUP(F2420,kubbATPmodel!$I$5:$HE$61,56,0))+1),0),0)</f>
        <v>0</v>
      </c>
      <c r="H2420" s="15" t="str">
        <f t="shared" si="37"/>
        <v>nevyplněno</v>
      </c>
    </row>
    <row r="2421" spans="7:8" x14ac:dyDescent="0.25">
      <c r="G2421" s="12">
        <f>IF(H2421="ano",VLOOKUP('databáze bodů'!D2421,kubbATPmodel!$H$9:$HE$61,((HLOOKUP(F2421,kubbATPmodel!$I$5:$HE$61,56,0))+1),0),0)</f>
        <v>0</v>
      </c>
      <c r="H2421" s="15" t="str">
        <f t="shared" si="37"/>
        <v>nevyplněno</v>
      </c>
    </row>
    <row r="2422" spans="7:8" x14ac:dyDescent="0.25">
      <c r="G2422" s="12">
        <f>IF(H2422="ano",VLOOKUP('databáze bodů'!D2422,kubbATPmodel!$H$9:$HE$61,((HLOOKUP(F2422,kubbATPmodel!$I$5:$HE$61,56,0))+1),0),0)</f>
        <v>0</v>
      </c>
      <c r="H2422" s="15" t="str">
        <f t="shared" si="37"/>
        <v>nevyplněno</v>
      </c>
    </row>
    <row r="2423" spans="7:8" x14ac:dyDescent="0.25">
      <c r="G2423" s="12">
        <f>IF(H2423="ano",VLOOKUP('databáze bodů'!D2423,kubbATPmodel!$H$9:$HE$61,((HLOOKUP(F2423,kubbATPmodel!$I$5:$HE$61,56,0))+1),0),0)</f>
        <v>0</v>
      </c>
      <c r="H2423" s="15" t="str">
        <f t="shared" si="37"/>
        <v>nevyplněno</v>
      </c>
    </row>
    <row r="2424" spans="7:8" x14ac:dyDescent="0.25">
      <c r="G2424" s="12">
        <f>IF(H2424="ano",VLOOKUP('databáze bodů'!D2424,kubbATPmodel!$H$9:$HE$61,((HLOOKUP(F2424,kubbATPmodel!$I$5:$HE$61,56,0))+1),0),0)</f>
        <v>0</v>
      </c>
      <c r="H2424" s="15" t="str">
        <f t="shared" si="37"/>
        <v>nevyplněno</v>
      </c>
    </row>
    <row r="2425" spans="7:8" x14ac:dyDescent="0.25">
      <c r="G2425" s="12">
        <f>IF(H2425="ano",VLOOKUP('databáze bodů'!D2425,kubbATPmodel!$H$9:$HE$61,((HLOOKUP(F2425,kubbATPmodel!$I$5:$HE$61,56,0))+1),0),0)</f>
        <v>0</v>
      </c>
      <c r="H2425" s="15" t="str">
        <f t="shared" si="37"/>
        <v>nevyplněno</v>
      </c>
    </row>
    <row r="2426" spans="7:8" x14ac:dyDescent="0.25">
      <c r="G2426" s="12">
        <f>IF(H2426="ano",VLOOKUP('databáze bodů'!D2426,kubbATPmodel!$H$9:$HE$61,((HLOOKUP(F2426,kubbATPmodel!$I$5:$HE$61,56,0))+1),0),0)</f>
        <v>0</v>
      </c>
      <c r="H2426" s="15" t="str">
        <f t="shared" si="37"/>
        <v>nevyplněno</v>
      </c>
    </row>
    <row r="2427" spans="7:8" x14ac:dyDescent="0.25">
      <c r="G2427" s="12">
        <f>IF(H2427="ano",VLOOKUP('databáze bodů'!D2427,kubbATPmodel!$H$9:$HE$61,((HLOOKUP(F2427,kubbATPmodel!$I$5:$HE$61,56,0))+1),0),0)</f>
        <v>0</v>
      </c>
      <c r="H2427" s="15" t="str">
        <f t="shared" si="37"/>
        <v>nevyplněno</v>
      </c>
    </row>
    <row r="2428" spans="7:8" x14ac:dyDescent="0.25">
      <c r="G2428" s="12">
        <f>IF(H2428="ano",VLOOKUP('databáze bodů'!D2428,kubbATPmodel!$H$9:$HE$61,((HLOOKUP(F2428,kubbATPmodel!$I$5:$HE$61,56,0))+1),0),0)</f>
        <v>0</v>
      </c>
      <c r="H2428" s="15" t="str">
        <f t="shared" si="37"/>
        <v>nevyplněno</v>
      </c>
    </row>
    <row r="2429" spans="7:8" x14ac:dyDescent="0.25">
      <c r="G2429" s="12">
        <f>IF(H2429="ano",VLOOKUP('databáze bodů'!D2429,kubbATPmodel!$H$9:$HE$61,((HLOOKUP(F2429,kubbATPmodel!$I$5:$HE$61,56,0))+1),0),0)</f>
        <v>0</v>
      </c>
      <c r="H2429" s="15" t="str">
        <f t="shared" si="37"/>
        <v>nevyplněno</v>
      </c>
    </row>
    <row r="2430" spans="7:8" x14ac:dyDescent="0.25">
      <c r="G2430" s="12">
        <f>IF(H2430="ano",VLOOKUP('databáze bodů'!D2430,kubbATPmodel!$H$9:$HE$61,((HLOOKUP(F2430,kubbATPmodel!$I$5:$HE$61,56,0))+1),0),0)</f>
        <v>0</v>
      </c>
      <c r="H2430" s="15" t="str">
        <f t="shared" si="37"/>
        <v>nevyplněno</v>
      </c>
    </row>
    <row r="2431" spans="7:8" x14ac:dyDescent="0.25">
      <c r="G2431" s="12">
        <f>IF(H2431="ano",VLOOKUP('databáze bodů'!D2431,kubbATPmodel!$H$9:$HE$61,((HLOOKUP(F2431,kubbATPmodel!$I$5:$HE$61,56,0))+1),0),0)</f>
        <v>0</v>
      </c>
      <c r="H2431" s="15" t="str">
        <f t="shared" si="37"/>
        <v>nevyplněno</v>
      </c>
    </row>
    <row r="2432" spans="7:8" x14ac:dyDescent="0.25">
      <c r="G2432" s="12">
        <f>IF(H2432="ano",VLOOKUP('databáze bodů'!D2432,kubbATPmodel!$H$9:$HE$61,((HLOOKUP(F2432,kubbATPmodel!$I$5:$HE$61,56,0))+1),0),0)</f>
        <v>0</v>
      </c>
      <c r="H2432" s="15" t="str">
        <f t="shared" si="37"/>
        <v>nevyplněno</v>
      </c>
    </row>
    <row r="2433" spans="7:8" x14ac:dyDescent="0.25">
      <c r="G2433" s="12">
        <f>IF(H2433="ano",VLOOKUP('databáze bodů'!D2433,kubbATPmodel!$H$9:$HE$61,((HLOOKUP(F2433,kubbATPmodel!$I$5:$HE$61,56,0))+1),0),0)</f>
        <v>0</v>
      </c>
      <c r="H2433" s="15" t="str">
        <f t="shared" si="37"/>
        <v>nevyplněno</v>
      </c>
    </row>
    <row r="2434" spans="7:8" x14ac:dyDescent="0.25">
      <c r="G2434" s="12">
        <f>IF(H2434="ano",VLOOKUP('databáze bodů'!D2434,kubbATPmodel!$H$9:$HE$61,((HLOOKUP(F2434,kubbATPmodel!$I$5:$HE$61,56,0))+1),0),0)</f>
        <v>0</v>
      </c>
      <c r="H2434" s="15" t="str">
        <f t="shared" si="37"/>
        <v>nevyplněno</v>
      </c>
    </row>
    <row r="2435" spans="7:8" x14ac:dyDescent="0.25">
      <c r="G2435" s="12">
        <f>IF(H2435="ano",VLOOKUP('databáze bodů'!D2435,kubbATPmodel!$H$9:$HE$61,((HLOOKUP(F2435,kubbATPmodel!$I$5:$HE$61,56,0))+1),0),0)</f>
        <v>0</v>
      </c>
      <c r="H2435" s="15" t="str">
        <f t="shared" ref="H2435:H2498" si="38">IF(E2435=0,"nevyplněno",IF(($K$5-E2435)&lt;$K$3,"ano","ne"))</f>
        <v>nevyplněno</v>
      </c>
    </row>
    <row r="2436" spans="7:8" x14ac:dyDescent="0.25">
      <c r="G2436" s="12">
        <f>IF(H2436="ano",VLOOKUP('databáze bodů'!D2436,kubbATPmodel!$H$9:$HE$61,((HLOOKUP(F2436,kubbATPmodel!$I$5:$HE$61,56,0))+1),0),0)</f>
        <v>0</v>
      </c>
      <c r="H2436" s="15" t="str">
        <f t="shared" si="38"/>
        <v>nevyplněno</v>
      </c>
    </row>
    <row r="2437" spans="7:8" x14ac:dyDescent="0.25">
      <c r="G2437" s="12">
        <f>IF(H2437="ano",VLOOKUP('databáze bodů'!D2437,kubbATPmodel!$H$9:$HE$61,((HLOOKUP(F2437,kubbATPmodel!$I$5:$HE$61,56,0))+1),0),0)</f>
        <v>0</v>
      </c>
      <c r="H2437" s="15" t="str">
        <f t="shared" si="38"/>
        <v>nevyplněno</v>
      </c>
    </row>
    <row r="2438" spans="7:8" x14ac:dyDescent="0.25">
      <c r="G2438" s="12">
        <f>IF(H2438="ano",VLOOKUP('databáze bodů'!D2438,kubbATPmodel!$H$9:$HE$61,((HLOOKUP(F2438,kubbATPmodel!$I$5:$HE$61,56,0))+1),0),0)</f>
        <v>0</v>
      </c>
      <c r="H2438" s="15" t="str">
        <f t="shared" si="38"/>
        <v>nevyplněno</v>
      </c>
    </row>
    <row r="2439" spans="7:8" x14ac:dyDescent="0.25">
      <c r="G2439" s="12">
        <f>IF(H2439="ano",VLOOKUP('databáze bodů'!D2439,kubbATPmodel!$H$9:$HE$61,((HLOOKUP(F2439,kubbATPmodel!$I$5:$HE$61,56,0))+1),0),0)</f>
        <v>0</v>
      </c>
      <c r="H2439" s="15" t="str">
        <f t="shared" si="38"/>
        <v>nevyplněno</v>
      </c>
    </row>
    <row r="2440" spans="7:8" x14ac:dyDescent="0.25">
      <c r="G2440" s="12">
        <f>IF(H2440="ano",VLOOKUP('databáze bodů'!D2440,kubbATPmodel!$H$9:$HE$61,((HLOOKUP(F2440,kubbATPmodel!$I$5:$HE$61,56,0))+1),0),0)</f>
        <v>0</v>
      </c>
      <c r="H2440" s="15" t="str">
        <f t="shared" si="38"/>
        <v>nevyplněno</v>
      </c>
    </row>
    <row r="2441" spans="7:8" x14ac:dyDescent="0.25">
      <c r="G2441" s="12">
        <f>IF(H2441="ano",VLOOKUP('databáze bodů'!D2441,kubbATPmodel!$H$9:$HE$61,((HLOOKUP(F2441,kubbATPmodel!$I$5:$HE$61,56,0))+1),0),0)</f>
        <v>0</v>
      </c>
      <c r="H2441" s="15" t="str">
        <f t="shared" si="38"/>
        <v>nevyplněno</v>
      </c>
    </row>
    <row r="2442" spans="7:8" x14ac:dyDescent="0.25">
      <c r="G2442" s="12">
        <f>IF(H2442="ano",VLOOKUP('databáze bodů'!D2442,kubbATPmodel!$H$9:$HE$61,((HLOOKUP(F2442,kubbATPmodel!$I$5:$HE$61,56,0))+1),0),0)</f>
        <v>0</v>
      </c>
      <c r="H2442" s="15" t="str">
        <f t="shared" si="38"/>
        <v>nevyplněno</v>
      </c>
    </row>
    <row r="2443" spans="7:8" x14ac:dyDescent="0.25">
      <c r="G2443" s="12">
        <f>IF(H2443="ano",VLOOKUP('databáze bodů'!D2443,kubbATPmodel!$H$9:$HE$61,((HLOOKUP(F2443,kubbATPmodel!$I$5:$HE$61,56,0))+1),0),0)</f>
        <v>0</v>
      </c>
      <c r="H2443" s="15" t="str">
        <f t="shared" si="38"/>
        <v>nevyplněno</v>
      </c>
    </row>
    <row r="2444" spans="7:8" x14ac:dyDescent="0.25">
      <c r="G2444" s="12">
        <f>IF(H2444="ano",VLOOKUP('databáze bodů'!D2444,kubbATPmodel!$H$9:$HE$61,((HLOOKUP(F2444,kubbATPmodel!$I$5:$HE$61,56,0))+1),0),0)</f>
        <v>0</v>
      </c>
      <c r="H2444" s="15" t="str">
        <f t="shared" si="38"/>
        <v>nevyplněno</v>
      </c>
    </row>
    <row r="2445" spans="7:8" x14ac:dyDescent="0.25">
      <c r="G2445" s="12">
        <f>IF(H2445="ano",VLOOKUP('databáze bodů'!D2445,kubbATPmodel!$H$9:$HE$61,((HLOOKUP(F2445,kubbATPmodel!$I$5:$HE$61,56,0))+1),0),0)</f>
        <v>0</v>
      </c>
      <c r="H2445" s="15" t="str">
        <f t="shared" si="38"/>
        <v>nevyplněno</v>
      </c>
    </row>
    <row r="2446" spans="7:8" x14ac:dyDescent="0.25">
      <c r="G2446" s="12">
        <f>IF(H2446="ano",VLOOKUP('databáze bodů'!D2446,kubbATPmodel!$H$9:$HE$61,((HLOOKUP(F2446,kubbATPmodel!$I$5:$HE$61,56,0))+1),0),0)</f>
        <v>0</v>
      </c>
      <c r="H2446" s="15" t="str">
        <f t="shared" si="38"/>
        <v>nevyplněno</v>
      </c>
    </row>
    <row r="2447" spans="7:8" x14ac:dyDescent="0.25">
      <c r="G2447" s="12">
        <f>IF(H2447="ano",VLOOKUP('databáze bodů'!D2447,kubbATPmodel!$H$9:$HE$61,((HLOOKUP(F2447,kubbATPmodel!$I$5:$HE$61,56,0))+1),0),0)</f>
        <v>0</v>
      </c>
      <c r="H2447" s="15" t="str">
        <f t="shared" si="38"/>
        <v>nevyplněno</v>
      </c>
    </row>
    <row r="2448" spans="7:8" x14ac:dyDescent="0.25">
      <c r="G2448" s="12">
        <f>IF(H2448="ano",VLOOKUP('databáze bodů'!D2448,kubbATPmodel!$H$9:$HE$61,((HLOOKUP(F2448,kubbATPmodel!$I$5:$HE$61,56,0))+1),0),0)</f>
        <v>0</v>
      </c>
      <c r="H2448" s="15" t="str">
        <f t="shared" si="38"/>
        <v>nevyplněno</v>
      </c>
    </row>
    <row r="2449" spans="7:8" x14ac:dyDescent="0.25">
      <c r="G2449" s="12">
        <f>IF(H2449="ano",VLOOKUP('databáze bodů'!D2449,kubbATPmodel!$H$9:$HE$61,((HLOOKUP(F2449,kubbATPmodel!$I$5:$HE$61,56,0))+1),0),0)</f>
        <v>0</v>
      </c>
      <c r="H2449" s="15" t="str">
        <f t="shared" si="38"/>
        <v>nevyplněno</v>
      </c>
    </row>
    <row r="2450" spans="7:8" x14ac:dyDescent="0.25">
      <c r="G2450" s="12">
        <f>IF(H2450="ano",VLOOKUP('databáze bodů'!D2450,kubbATPmodel!$H$9:$HE$61,((HLOOKUP(F2450,kubbATPmodel!$I$5:$HE$61,56,0))+1),0),0)</f>
        <v>0</v>
      </c>
      <c r="H2450" s="15" t="str">
        <f t="shared" si="38"/>
        <v>nevyplněno</v>
      </c>
    </row>
    <row r="2451" spans="7:8" x14ac:dyDescent="0.25">
      <c r="G2451" s="12">
        <f>IF(H2451="ano",VLOOKUP('databáze bodů'!D2451,kubbATPmodel!$H$9:$HE$61,((HLOOKUP(F2451,kubbATPmodel!$I$5:$HE$61,56,0))+1),0),0)</f>
        <v>0</v>
      </c>
      <c r="H2451" s="15" t="str">
        <f t="shared" si="38"/>
        <v>nevyplněno</v>
      </c>
    </row>
    <row r="2452" spans="7:8" x14ac:dyDescent="0.25">
      <c r="G2452" s="12">
        <f>IF(H2452="ano",VLOOKUP('databáze bodů'!D2452,kubbATPmodel!$H$9:$HE$61,((HLOOKUP(F2452,kubbATPmodel!$I$5:$HE$61,56,0))+1),0),0)</f>
        <v>0</v>
      </c>
      <c r="H2452" s="15" t="str">
        <f t="shared" si="38"/>
        <v>nevyplněno</v>
      </c>
    </row>
    <row r="2453" spans="7:8" x14ac:dyDescent="0.25">
      <c r="G2453" s="12">
        <f>IF(H2453="ano",VLOOKUP('databáze bodů'!D2453,kubbATPmodel!$H$9:$HE$61,((HLOOKUP(F2453,kubbATPmodel!$I$5:$HE$61,56,0))+1),0),0)</f>
        <v>0</v>
      </c>
      <c r="H2453" s="15" t="str">
        <f t="shared" si="38"/>
        <v>nevyplněno</v>
      </c>
    </row>
    <row r="2454" spans="7:8" x14ac:dyDescent="0.25">
      <c r="G2454" s="12">
        <f>IF(H2454="ano",VLOOKUP('databáze bodů'!D2454,kubbATPmodel!$H$9:$HE$61,((HLOOKUP(F2454,kubbATPmodel!$I$5:$HE$61,56,0))+1),0),0)</f>
        <v>0</v>
      </c>
      <c r="H2454" s="15" t="str">
        <f t="shared" si="38"/>
        <v>nevyplněno</v>
      </c>
    </row>
    <row r="2455" spans="7:8" x14ac:dyDescent="0.25">
      <c r="G2455" s="12">
        <f>IF(H2455="ano",VLOOKUP('databáze bodů'!D2455,kubbATPmodel!$H$9:$HE$61,((HLOOKUP(F2455,kubbATPmodel!$I$5:$HE$61,56,0))+1),0),0)</f>
        <v>0</v>
      </c>
      <c r="H2455" s="15" t="str">
        <f t="shared" si="38"/>
        <v>nevyplněno</v>
      </c>
    </row>
    <row r="2456" spans="7:8" x14ac:dyDescent="0.25">
      <c r="G2456" s="12">
        <f>IF(H2456="ano",VLOOKUP('databáze bodů'!D2456,kubbATPmodel!$H$9:$HE$61,((HLOOKUP(F2456,kubbATPmodel!$I$5:$HE$61,56,0))+1),0),0)</f>
        <v>0</v>
      </c>
      <c r="H2456" s="15" t="str">
        <f t="shared" si="38"/>
        <v>nevyplněno</v>
      </c>
    </row>
    <row r="2457" spans="7:8" x14ac:dyDescent="0.25">
      <c r="G2457" s="12">
        <f>IF(H2457="ano",VLOOKUP('databáze bodů'!D2457,kubbATPmodel!$H$9:$HE$61,((HLOOKUP(F2457,kubbATPmodel!$I$5:$HE$61,56,0))+1),0),0)</f>
        <v>0</v>
      </c>
      <c r="H2457" s="15" t="str">
        <f t="shared" si="38"/>
        <v>nevyplněno</v>
      </c>
    </row>
    <row r="2458" spans="7:8" x14ac:dyDescent="0.25">
      <c r="G2458" s="12">
        <f>IF(H2458="ano",VLOOKUP('databáze bodů'!D2458,kubbATPmodel!$H$9:$HE$61,((HLOOKUP(F2458,kubbATPmodel!$I$5:$HE$61,56,0))+1),0),0)</f>
        <v>0</v>
      </c>
      <c r="H2458" s="15" t="str">
        <f t="shared" si="38"/>
        <v>nevyplněno</v>
      </c>
    </row>
    <row r="2459" spans="7:8" x14ac:dyDescent="0.25">
      <c r="G2459" s="12">
        <f>IF(H2459="ano",VLOOKUP('databáze bodů'!D2459,kubbATPmodel!$H$9:$HE$61,((HLOOKUP(F2459,kubbATPmodel!$I$5:$HE$61,56,0))+1),0),0)</f>
        <v>0</v>
      </c>
      <c r="H2459" s="15" t="str">
        <f t="shared" si="38"/>
        <v>nevyplněno</v>
      </c>
    </row>
    <row r="2460" spans="7:8" x14ac:dyDescent="0.25">
      <c r="G2460" s="12">
        <f>IF(H2460="ano",VLOOKUP('databáze bodů'!D2460,kubbATPmodel!$H$9:$HE$61,((HLOOKUP(F2460,kubbATPmodel!$I$5:$HE$61,56,0))+1),0),0)</f>
        <v>0</v>
      </c>
      <c r="H2460" s="15" t="str">
        <f t="shared" si="38"/>
        <v>nevyplněno</v>
      </c>
    </row>
    <row r="2461" spans="7:8" x14ac:dyDescent="0.25">
      <c r="G2461" s="12">
        <f>IF(H2461="ano",VLOOKUP('databáze bodů'!D2461,kubbATPmodel!$H$9:$HE$61,((HLOOKUP(F2461,kubbATPmodel!$I$5:$HE$61,56,0))+1),0),0)</f>
        <v>0</v>
      </c>
      <c r="H2461" s="15" t="str">
        <f t="shared" si="38"/>
        <v>nevyplněno</v>
      </c>
    </row>
    <row r="2462" spans="7:8" x14ac:dyDescent="0.25">
      <c r="G2462" s="12">
        <f>IF(H2462="ano",VLOOKUP('databáze bodů'!D2462,kubbATPmodel!$H$9:$HE$61,((HLOOKUP(F2462,kubbATPmodel!$I$5:$HE$61,56,0))+1),0),0)</f>
        <v>0</v>
      </c>
      <c r="H2462" s="15" t="str">
        <f t="shared" si="38"/>
        <v>nevyplněno</v>
      </c>
    </row>
    <row r="2463" spans="7:8" x14ac:dyDescent="0.25">
      <c r="G2463" s="12">
        <f>IF(H2463="ano",VLOOKUP('databáze bodů'!D2463,kubbATPmodel!$H$9:$HE$61,((HLOOKUP(F2463,kubbATPmodel!$I$5:$HE$61,56,0))+1),0),0)</f>
        <v>0</v>
      </c>
      <c r="H2463" s="15" t="str">
        <f t="shared" si="38"/>
        <v>nevyplněno</v>
      </c>
    </row>
    <row r="2464" spans="7:8" x14ac:dyDescent="0.25">
      <c r="G2464" s="12">
        <f>IF(H2464="ano",VLOOKUP('databáze bodů'!D2464,kubbATPmodel!$H$9:$HE$61,((HLOOKUP(F2464,kubbATPmodel!$I$5:$HE$61,56,0))+1),0),0)</f>
        <v>0</v>
      </c>
      <c r="H2464" s="15" t="str">
        <f t="shared" si="38"/>
        <v>nevyplněno</v>
      </c>
    </row>
    <row r="2465" spans="7:8" x14ac:dyDescent="0.25">
      <c r="G2465" s="12">
        <f>IF(H2465="ano",VLOOKUP('databáze bodů'!D2465,kubbATPmodel!$H$9:$HE$61,((HLOOKUP(F2465,kubbATPmodel!$I$5:$HE$61,56,0))+1),0),0)</f>
        <v>0</v>
      </c>
      <c r="H2465" s="15" t="str">
        <f t="shared" si="38"/>
        <v>nevyplněno</v>
      </c>
    </row>
    <row r="2466" spans="7:8" x14ac:dyDescent="0.25">
      <c r="G2466" s="12">
        <f>IF(H2466="ano",VLOOKUP('databáze bodů'!D2466,kubbATPmodel!$H$9:$HE$61,((HLOOKUP(F2466,kubbATPmodel!$I$5:$HE$61,56,0))+1),0),0)</f>
        <v>0</v>
      </c>
      <c r="H2466" s="15" t="str">
        <f t="shared" si="38"/>
        <v>nevyplněno</v>
      </c>
    </row>
    <row r="2467" spans="7:8" x14ac:dyDescent="0.25">
      <c r="G2467" s="12">
        <f>IF(H2467="ano",VLOOKUP('databáze bodů'!D2467,kubbATPmodel!$H$9:$HE$61,((HLOOKUP(F2467,kubbATPmodel!$I$5:$HE$61,56,0))+1),0),0)</f>
        <v>0</v>
      </c>
      <c r="H2467" s="15" t="str">
        <f t="shared" si="38"/>
        <v>nevyplněno</v>
      </c>
    </row>
    <row r="2468" spans="7:8" x14ac:dyDescent="0.25">
      <c r="G2468" s="12">
        <f>IF(H2468="ano",VLOOKUP('databáze bodů'!D2468,kubbATPmodel!$H$9:$HE$61,((HLOOKUP(F2468,kubbATPmodel!$I$5:$HE$61,56,0))+1),0),0)</f>
        <v>0</v>
      </c>
      <c r="H2468" s="15" t="str">
        <f t="shared" si="38"/>
        <v>nevyplněno</v>
      </c>
    </row>
    <row r="2469" spans="7:8" x14ac:dyDescent="0.25">
      <c r="G2469" s="12">
        <f>IF(H2469="ano",VLOOKUP('databáze bodů'!D2469,kubbATPmodel!$H$9:$HE$61,((HLOOKUP(F2469,kubbATPmodel!$I$5:$HE$61,56,0))+1),0),0)</f>
        <v>0</v>
      </c>
      <c r="H2469" s="15" t="str">
        <f t="shared" si="38"/>
        <v>nevyplněno</v>
      </c>
    </row>
    <row r="2470" spans="7:8" x14ac:dyDescent="0.25">
      <c r="G2470" s="12">
        <f>IF(H2470="ano",VLOOKUP('databáze bodů'!D2470,kubbATPmodel!$H$9:$HE$61,((HLOOKUP(F2470,kubbATPmodel!$I$5:$HE$61,56,0))+1),0),0)</f>
        <v>0</v>
      </c>
      <c r="H2470" s="15" t="str">
        <f t="shared" si="38"/>
        <v>nevyplněno</v>
      </c>
    </row>
    <row r="2471" spans="7:8" x14ac:dyDescent="0.25">
      <c r="G2471" s="12">
        <f>IF(H2471="ano",VLOOKUP('databáze bodů'!D2471,kubbATPmodel!$H$9:$HE$61,((HLOOKUP(F2471,kubbATPmodel!$I$5:$HE$61,56,0))+1),0),0)</f>
        <v>0</v>
      </c>
      <c r="H2471" s="15" t="str">
        <f t="shared" si="38"/>
        <v>nevyplněno</v>
      </c>
    </row>
    <row r="2472" spans="7:8" x14ac:dyDescent="0.25">
      <c r="G2472" s="12">
        <f>IF(H2472="ano",VLOOKUP('databáze bodů'!D2472,kubbATPmodel!$H$9:$HE$61,((HLOOKUP(F2472,kubbATPmodel!$I$5:$HE$61,56,0))+1),0),0)</f>
        <v>0</v>
      </c>
      <c r="H2472" s="15" t="str">
        <f t="shared" si="38"/>
        <v>nevyplněno</v>
      </c>
    </row>
    <row r="2473" spans="7:8" x14ac:dyDescent="0.25">
      <c r="G2473" s="12">
        <f>IF(H2473="ano",VLOOKUP('databáze bodů'!D2473,kubbATPmodel!$H$9:$HE$61,((HLOOKUP(F2473,kubbATPmodel!$I$5:$HE$61,56,0))+1),0),0)</f>
        <v>0</v>
      </c>
      <c r="H2473" s="15" t="str">
        <f t="shared" si="38"/>
        <v>nevyplněno</v>
      </c>
    </row>
    <row r="2474" spans="7:8" x14ac:dyDescent="0.25">
      <c r="G2474" s="12">
        <f>IF(H2474="ano",VLOOKUP('databáze bodů'!D2474,kubbATPmodel!$H$9:$HE$61,((HLOOKUP(F2474,kubbATPmodel!$I$5:$HE$61,56,0))+1),0),0)</f>
        <v>0</v>
      </c>
      <c r="H2474" s="15" t="str">
        <f t="shared" si="38"/>
        <v>nevyplněno</v>
      </c>
    </row>
    <row r="2475" spans="7:8" x14ac:dyDescent="0.25">
      <c r="G2475" s="12">
        <f>IF(H2475="ano",VLOOKUP('databáze bodů'!D2475,kubbATPmodel!$H$9:$HE$61,((HLOOKUP(F2475,kubbATPmodel!$I$5:$HE$61,56,0))+1),0),0)</f>
        <v>0</v>
      </c>
      <c r="H2475" s="15" t="str">
        <f t="shared" si="38"/>
        <v>nevyplněno</v>
      </c>
    </row>
    <row r="2476" spans="7:8" x14ac:dyDescent="0.25">
      <c r="G2476" s="12">
        <f>IF(H2476="ano",VLOOKUP('databáze bodů'!D2476,kubbATPmodel!$H$9:$HE$61,((HLOOKUP(F2476,kubbATPmodel!$I$5:$HE$61,56,0))+1),0),0)</f>
        <v>0</v>
      </c>
      <c r="H2476" s="15" t="str">
        <f t="shared" si="38"/>
        <v>nevyplněno</v>
      </c>
    </row>
    <row r="2477" spans="7:8" x14ac:dyDescent="0.25">
      <c r="G2477" s="12">
        <f>IF(H2477="ano",VLOOKUP('databáze bodů'!D2477,kubbATPmodel!$H$9:$HE$61,((HLOOKUP(F2477,kubbATPmodel!$I$5:$HE$61,56,0))+1),0),0)</f>
        <v>0</v>
      </c>
      <c r="H2477" s="15" t="str">
        <f t="shared" si="38"/>
        <v>nevyplněno</v>
      </c>
    </row>
    <row r="2478" spans="7:8" x14ac:dyDescent="0.25">
      <c r="G2478" s="12">
        <f>IF(H2478="ano",VLOOKUP('databáze bodů'!D2478,kubbATPmodel!$H$9:$HE$61,((HLOOKUP(F2478,kubbATPmodel!$I$5:$HE$61,56,0))+1),0),0)</f>
        <v>0</v>
      </c>
      <c r="H2478" s="15" t="str">
        <f t="shared" si="38"/>
        <v>nevyplněno</v>
      </c>
    </row>
    <row r="2479" spans="7:8" x14ac:dyDescent="0.25">
      <c r="G2479" s="12">
        <f>IF(H2479="ano",VLOOKUP('databáze bodů'!D2479,kubbATPmodel!$H$9:$HE$61,((HLOOKUP(F2479,kubbATPmodel!$I$5:$HE$61,56,0))+1),0),0)</f>
        <v>0</v>
      </c>
      <c r="H2479" s="15" t="str">
        <f t="shared" si="38"/>
        <v>nevyplněno</v>
      </c>
    </row>
    <row r="2480" spans="7:8" x14ac:dyDescent="0.25">
      <c r="G2480" s="12">
        <f>IF(H2480="ano",VLOOKUP('databáze bodů'!D2480,kubbATPmodel!$H$9:$HE$61,((HLOOKUP(F2480,kubbATPmodel!$I$5:$HE$61,56,0))+1),0),0)</f>
        <v>0</v>
      </c>
      <c r="H2480" s="15" t="str">
        <f t="shared" si="38"/>
        <v>nevyplněno</v>
      </c>
    </row>
    <row r="2481" spans="7:8" x14ac:dyDescent="0.25">
      <c r="G2481" s="12">
        <f>IF(H2481="ano",VLOOKUP('databáze bodů'!D2481,kubbATPmodel!$H$9:$HE$61,((HLOOKUP(F2481,kubbATPmodel!$I$5:$HE$61,56,0))+1),0),0)</f>
        <v>0</v>
      </c>
      <c r="H2481" s="15" t="str">
        <f t="shared" si="38"/>
        <v>nevyplněno</v>
      </c>
    </row>
    <row r="2482" spans="7:8" x14ac:dyDescent="0.25">
      <c r="G2482" s="12">
        <f>IF(H2482="ano",VLOOKUP('databáze bodů'!D2482,kubbATPmodel!$H$9:$HE$61,((HLOOKUP(F2482,kubbATPmodel!$I$5:$HE$61,56,0))+1),0),0)</f>
        <v>0</v>
      </c>
      <c r="H2482" s="15" t="str">
        <f t="shared" si="38"/>
        <v>nevyplněno</v>
      </c>
    </row>
    <row r="2483" spans="7:8" x14ac:dyDescent="0.25">
      <c r="G2483" s="12">
        <f>IF(H2483="ano",VLOOKUP('databáze bodů'!D2483,kubbATPmodel!$H$9:$HE$61,((HLOOKUP(F2483,kubbATPmodel!$I$5:$HE$61,56,0))+1),0),0)</f>
        <v>0</v>
      </c>
      <c r="H2483" s="15" t="str">
        <f t="shared" si="38"/>
        <v>nevyplněno</v>
      </c>
    </row>
    <row r="2484" spans="7:8" x14ac:dyDescent="0.25">
      <c r="G2484" s="12">
        <f>IF(H2484="ano",VLOOKUP('databáze bodů'!D2484,kubbATPmodel!$H$9:$HE$61,((HLOOKUP(F2484,kubbATPmodel!$I$5:$HE$61,56,0))+1),0),0)</f>
        <v>0</v>
      </c>
      <c r="H2484" s="15" t="str">
        <f t="shared" si="38"/>
        <v>nevyplněno</v>
      </c>
    </row>
    <row r="2485" spans="7:8" x14ac:dyDescent="0.25">
      <c r="G2485" s="12">
        <f>IF(H2485="ano",VLOOKUP('databáze bodů'!D2485,kubbATPmodel!$H$9:$HE$61,((HLOOKUP(F2485,kubbATPmodel!$I$5:$HE$61,56,0))+1),0),0)</f>
        <v>0</v>
      </c>
      <c r="H2485" s="15" t="str">
        <f t="shared" si="38"/>
        <v>nevyplněno</v>
      </c>
    </row>
    <row r="2486" spans="7:8" x14ac:dyDescent="0.25">
      <c r="G2486" s="12">
        <f>IF(H2486="ano",VLOOKUP('databáze bodů'!D2486,kubbATPmodel!$H$9:$HE$61,((HLOOKUP(F2486,kubbATPmodel!$I$5:$HE$61,56,0))+1),0),0)</f>
        <v>0</v>
      </c>
      <c r="H2486" s="15" t="str">
        <f t="shared" si="38"/>
        <v>nevyplněno</v>
      </c>
    </row>
    <row r="2487" spans="7:8" x14ac:dyDescent="0.25">
      <c r="G2487" s="12">
        <f>IF(H2487="ano",VLOOKUP('databáze bodů'!D2487,kubbATPmodel!$H$9:$HE$61,((HLOOKUP(F2487,kubbATPmodel!$I$5:$HE$61,56,0))+1),0),0)</f>
        <v>0</v>
      </c>
      <c r="H2487" s="15" t="str">
        <f t="shared" si="38"/>
        <v>nevyplněno</v>
      </c>
    </row>
    <row r="2488" spans="7:8" x14ac:dyDescent="0.25">
      <c r="G2488" s="12">
        <f>IF(H2488="ano",VLOOKUP('databáze bodů'!D2488,kubbATPmodel!$H$9:$HE$61,((HLOOKUP(F2488,kubbATPmodel!$I$5:$HE$61,56,0))+1),0),0)</f>
        <v>0</v>
      </c>
      <c r="H2488" s="15" t="str">
        <f t="shared" si="38"/>
        <v>nevyplněno</v>
      </c>
    </row>
    <row r="2489" spans="7:8" x14ac:dyDescent="0.25">
      <c r="G2489" s="12">
        <f>IF(H2489="ano",VLOOKUP('databáze bodů'!D2489,kubbATPmodel!$H$9:$HE$61,((HLOOKUP(F2489,kubbATPmodel!$I$5:$HE$61,56,0))+1),0),0)</f>
        <v>0</v>
      </c>
      <c r="H2489" s="15" t="str">
        <f t="shared" si="38"/>
        <v>nevyplněno</v>
      </c>
    </row>
    <row r="2490" spans="7:8" x14ac:dyDescent="0.25">
      <c r="G2490" s="12">
        <f>IF(H2490="ano",VLOOKUP('databáze bodů'!D2490,kubbATPmodel!$H$9:$HE$61,((HLOOKUP(F2490,kubbATPmodel!$I$5:$HE$61,56,0))+1),0),0)</f>
        <v>0</v>
      </c>
      <c r="H2490" s="15" t="str">
        <f t="shared" si="38"/>
        <v>nevyplněno</v>
      </c>
    </row>
    <row r="2491" spans="7:8" x14ac:dyDescent="0.25">
      <c r="G2491" s="12">
        <f>IF(H2491="ano",VLOOKUP('databáze bodů'!D2491,kubbATPmodel!$H$9:$HE$61,((HLOOKUP(F2491,kubbATPmodel!$I$5:$HE$61,56,0))+1),0),0)</f>
        <v>0</v>
      </c>
      <c r="H2491" s="15" t="str">
        <f t="shared" si="38"/>
        <v>nevyplněno</v>
      </c>
    </row>
    <row r="2492" spans="7:8" x14ac:dyDescent="0.25">
      <c r="G2492" s="12">
        <f>IF(H2492="ano",VLOOKUP('databáze bodů'!D2492,kubbATPmodel!$H$9:$HE$61,((HLOOKUP(F2492,kubbATPmodel!$I$5:$HE$61,56,0))+1),0),0)</f>
        <v>0</v>
      </c>
      <c r="H2492" s="15" t="str">
        <f t="shared" si="38"/>
        <v>nevyplněno</v>
      </c>
    </row>
    <row r="2493" spans="7:8" x14ac:dyDescent="0.25">
      <c r="G2493" s="12">
        <f>IF(H2493="ano",VLOOKUP('databáze bodů'!D2493,kubbATPmodel!$H$9:$HE$61,((HLOOKUP(F2493,kubbATPmodel!$I$5:$HE$61,56,0))+1),0),0)</f>
        <v>0</v>
      </c>
      <c r="H2493" s="15" t="str">
        <f t="shared" si="38"/>
        <v>nevyplněno</v>
      </c>
    </row>
    <row r="2494" spans="7:8" x14ac:dyDescent="0.25">
      <c r="G2494" s="12">
        <f>IF(H2494="ano",VLOOKUP('databáze bodů'!D2494,kubbATPmodel!$H$9:$HE$61,((HLOOKUP(F2494,kubbATPmodel!$I$5:$HE$61,56,0))+1),0),0)</f>
        <v>0</v>
      </c>
      <c r="H2494" s="15" t="str">
        <f t="shared" si="38"/>
        <v>nevyplněno</v>
      </c>
    </row>
    <row r="2495" spans="7:8" x14ac:dyDescent="0.25">
      <c r="G2495" s="12">
        <f>IF(H2495="ano",VLOOKUP('databáze bodů'!D2495,kubbATPmodel!$H$9:$HE$61,((HLOOKUP(F2495,kubbATPmodel!$I$5:$HE$61,56,0))+1),0),0)</f>
        <v>0</v>
      </c>
      <c r="H2495" s="15" t="str">
        <f t="shared" si="38"/>
        <v>nevyplněno</v>
      </c>
    </row>
    <row r="2496" spans="7:8" x14ac:dyDescent="0.25">
      <c r="G2496" s="12">
        <f>IF(H2496="ano",VLOOKUP('databáze bodů'!D2496,kubbATPmodel!$H$9:$HE$61,((HLOOKUP(F2496,kubbATPmodel!$I$5:$HE$61,56,0))+1),0),0)</f>
        <v>0</v>
      </c>
      <c r="H2496" s="15" t="str">
        <f t="shared" si="38"/>
        <v>nevyplněno</v>
      </c>
    </row>
    <row r="2497" spans="7:8" x14ac:dyDescent="0.25">
      <c r="G2497" s="12">
        <f>IF(H2497="ano",VLOOKUP('databáze bodů'!D2497,kubbATPmodel!$H$9:$HE$61,((HLOOKUP(F2497,kubbATPmodel!$I$5:$HE$61,56,0))+1),0),0)</f>
        <v>0</v>
      </c>
      <c r="H2497" s="15" t="str">
        <f t="shared" si="38"/>
        <v>nevyplněno</v>
      </c>
    </row>
    <row r="2498" spans="7:8" x14ac:dyDescent="0.25">
      <c r="G2498" s="12">
        <f>IF(H2498="ano",VLOOKUP('databáze bodů'!D2498,kubbATPmodel!$H$9:$HE$61,((HLOOKUP(F2498,kubbATPmodel!$I$5:$HE$61,56,0))+1),0),0)</f>
        <v>0</v>
      </c>
      <c r="H2498" s="15" t="str">
        <f t="shared" si="38"/>
        <v>nevyplněno</v>
      </c>
    </row>
    <row r="2499" spans="7:8" x14ac:dyDescent="0.25">
      <c r="G2499" s="12">
        <f>IF(H2499="ano",VLOOKUP('databáze bodů'!D2499,kubbATPmodel!$H$9:$HE$61,((HLOOKUP(F2499,kubbATPmodel!$I$5:$HE$61,56,0))+1),0),0)</f>
        <v>0</v>
      </c>
      <c r="H2499" s="15" t="str">
        <f t="shared" ref="H2499:H2562" si="39">IF(E2499=0,"nevyplněno",IF(($K$5-E2499)&lt;$K$3,"ano","ne"))</f>
        <v>nevyplněno</v>
      </c>
    </row>
    <row r="2500" spans="7:8" x14ac:dyDescent="0.25">
      <c r="G2500" s="12">
        <f>IF(H2500="ano",VLOOKUP('databáze bodů'!D2500,kubbATPmodel!$H$9:$HE$61,((HLOOKUP(F2500,kubbATPmodel!$I$5:$HE$61,56,0))+1),0),0)</f>
        <v>0</v>
      </c>
      <c r="H2500" s="15" t="str">
        <f t="shared" si="39"/>
        <v>nevyplněno</v>
      </c>
    </row>
    <row r="2501" spans="7:8" x14ac:dyDescent="0.25">
      <c r="G2501" s="12">
        <f>IF(H2501="ano",VLOOKUP('databáze bodů'!D2501,kubbATPmodel!$H$9:$HE$61,((HLOOKUP(F2501,kubbATPmodel!$I$5:$HE$61,56,0))+1),0),0)</f>
        <v>0</v>
      </c>
      <c r="H2501" s="15" t="str">
        <f t="shared" si="39"/>
        <v>nevyplněno</v>
      </c>
    </row>
    <row r="2502" spans="7:8" x14ac:dyDescent="0.25">
      <c r="G2502" s="12">
        <f>IF(H2502="ano",VLOOKUP('databáze bodů'!D2502,kubbATPmodel!$H$9:$HE$61,((HLOOKUP(F2502,kubbATPmodel!$I$5:$HE$61,56,0))+1),0),0)</f>
        <v>0</v>
      </c>
      <c r="H2502" s="15" t="str">
        <f t="shared" si="39"/>
        <v>nevyplněno</v>
      </c>
    </row>
    <row r="2503" spans="7:8" x14ac:dyDescent="0.25">
      <c r="G2503" s="12">
        <f>IF(H2503="ano",VLOOKUP('databáze bodů'!D2503,kubbATPmodel!$H$9:$HE$61,((HLOOKUP(F2503,kubbATPmodel!$I$5:$HE$61,56,0))+1),0),0)</f>
        <v>0</v>
      </c>
      <c r="H2503" s="15" t="str">
        <f t="shared" si="39"/>
        <v>nevyplněno</v>
      </c>
    </row>
    <row r="2504" spans="7:8" x14ac:dyDescent="0.25">
      <c r="G2504" s="12">
        <f>IF(H2504="ano",VLOOKUP('databáze bodů'!D2504,kubbATPmodel!$H$9:$HE$61,((HLOOKUP(F2504,kubbATPmodel!$I$5:$HE$61,56,0))+1),0),0)</f>
        <v>0</v>
      </c>
      <c r="H2504" s="15" t="str">
        <f t="shared" si="39"/>
        <v>nevyplněno</v>
      </c>
    </row>
    <row r="2505" spans="7:8" x14ac:dyDescent="0.25">
      <c r="G2505" s="12">
        <f>IF(H2505="ano",VLOOKUP('databáze bodů'!D2505,kubbATPmodel!$H$9:$HE$61,((HLOOKUP(F2505,kubbATPmodel!$I$5:$HE$61,56,0))+1),0),0)</f>
        <v>0</v>
      </c>
      <c r="H2505" s="15" t="str">
        <f t="shared" si="39"/>
        <v>nevyplněno</v>
      </c>
    </row>
    <row r="2506" spans="7:8" x14ac:dyDescent="0.25">
      <c r="G2506" s="12">
        <f>IF(H2506="ano",VLOOKUP('databáze bodů'!D2506,kubbATPmodel!$H$9:$HE$61,((HLOOKUP(F2506,kubbATPmodel!$I$5:$HE$61,56,0))+1),0),0)</f>
        <v>0</v>
      </c>
      <c r="H2506" s="15" t="str">
        <f t="shared" si="39"/>
        <v>nevyplněno</v>
      </c>
    </row>
    <row r="2507" spans="7:8" x14ac:dyDescent="0.25">
      <c r="G2507" s="12">
        <f>IF(H2507="ano",VLOOKUP('databáze bodů'!D2507,kubbATPmodel!$H$9:$HE$61,((HLOOKUP(F2507,kubbATPmodel!$I$5:$HE$61,56,0))+1),0),0)</f>
        <v>0</v>
      </c>
      <c r="H2507" s="15" t="str">
        <f t="shared" si="39"/>
        <v>nevyplněno</v>
      </c>
    </row>
    <row r="2508" spans="7:8" x14ac:dyDescent="0.25">
      <c r="G2508" s="12">
        <f>IF(H2508="ano",VLOOKUP('databáze bodů'!D2508,kubbATPmodel!$H$9:$HE$61,((HLOOKUP(F2508,kubbATPmodel!$I$5:$HE$61,56,0))+1),0),0)</f>
        <v>0</v>
      </c>
      <c r="H2508" s="15" t="str">
        <f t="shared" si="39"/>
        <v>nevyplněno</v>
      </c>
    </row>
    <row r="2509" spans="7:8" x14ac:dyDescent="0.25">
      <c r="G2509" s="12">
        <f>IF(H2509="ano",VLOOKUP('databáze bodů'!D2509,kubbATPmodel!$H$9:$HE$61,((HLOOKUP(F2509,kubbATPmodel!$I$5:$HE$61,56,0))+1),0),0)</f>
        <v>0</v>
      </c>
      <c r="H2509" s="15" t="str">
        <f t="shared" si="39"/>
        <v>nevyplněno</v>
      </c>
    </row>
    <row r="2510" spans="7:8" x14ac:dyDescent="0.25">
      <c r="G2510" s="12">
        <f>IF(H2510="ano",VLOOKUP('databáze bodů'!D2510,kubbATPmodel!$H$9:$HE$61,((HLOOKUP(F2510,kubbATPmodel!$I$5:$HE$61,56,0))+1),0),0)</f>
        <v>0</v>
      </c>
      <c r="H2510" s="15" t="str">
        <f t="shared" si="39"/>
        <v>nevyplněno</v>
      </c>
    </row>
    <row r="2511" spans="7:8" x14ac:dyDescent="0.25">
      <c r="G2511" s="12">
        <f>IF(H2511="ano",VLOOKUP('databáze bodů'!D2511,kubbATPmodel!$H$9:$HE$61,((HLOOKUP(F2511,kubbATPmodel!$I$5:$HE$61,56,0))+1),0),0)</f>
        <v>0</v>
      </c>
      <c r="H2511" s="15" t="str">
        <f t="shared" si="39"/>
        <v>nevyplněno</v>
      </c>
    </row>
    <row r="2512" spans="7:8" x14ac:dyDescent="0.25">
      <c r="G2512" s="12">
        <f>IF(H2512="ano",VLOOKUP('databáze bodů'!D2512,kubbATPmodel!$H$9:$HE$61,((HLOOKUP(F2512,kubbATPmodel!$I$5:$HE$61,56,0))+1),0),0)</f>
        <v>0</v>
      </c>
      <c r="H2512" s="15" t="str">
        <f t="shared" si="39"/>
        <v>nevyplněno</v>
      </c>
    </row>
    <row r="2513" spans="7:8" x14ac:dyDescent="0.25">
      <c r="G2513" s="12">
        <f>IF(H2513="ano",VLOOKUP('databáze bodů'!D2513,kubbATPmodel!$H$9:$HE$61,((HLOOKUP(F2513,kubbATPmodel!$I$5:$HE$61,56,0))+1),0),0)</f>
        <v>0</v>
      </c>
      <c r="H2513" s="15" t="str">
        <f t="shared" si="39"/>
        <v>nevyplněno</v>
      </c>
    </row>
    <row r="2514" spans="7:8" x14ac:dyDescent="0.25">
      <c r="G2514" s="12">
        <f>IF(H2514="ano",VLOOKUP('databáze bodů'!D2514,kubbATPmodel!$H$9:$HE$61,((HLOOKUP(F2514,kubbATPmodel!$I$5:$HE$61,56,0))+1),0),0)</f>
        <v>0</v>
      </c>
      <c r="H2514" s="15" t="str">
        <f t="shared" si="39"/>
        <v>nevyplněno</v>
      </c>
    </row>
    <row r="2515" spans="7:8" x14ac:dyDescent="0.25">
      <c r="G2515" s="12">
        <f>IF(H2515="ano",VLOOKUP('databáze bodů'!D2515,kubbATPmodel!$H$9:$HE$61,((HLOOKUP(F2515,kubbATPmodel!$I$5:$HE$61,56,0))+1),0),0)</f>
        <v>0</v>
      </c>
      <c r="H2515" s="15" t="str">
        <f t="shared" si="39"/>
        <v>nevyplněno</v>
      </c>
    </row>
    <row r="2516" spans="7:8" x14ac:dyDescent="0.25">
      <c r="G2516" s="12">
        <f>IF(H2516="ano",VLOOKUP('databáze bodů'!D2516,kubbATPmodel!$H$9:$HE$61,((HLOOKUP(F2516,kubbATPmodel!$I$5:$HE$61,56,0))+1),0),0)</f>
        <v>0</v>
      </c>
      <c r="H2516" s="15" t="str">
        <f t="shared" si="39"/>
        <v>nevyplněno</v>
      </c>
    </row>
    <row r="2517" spans="7:8" x14ac:dyDescent="0.25">
      <c r="G2517" s="12">
        <f>IF(H2517="ano",VLOOKUP('databáze bodů'!D2517,kubbATPmodel!$H$9:$HE$61,((HLOOKUP(F2517,kubbATPmodel!$I$5:$HE$61,56,0))+1),0),0)</f>
        <v>0</v>
      </c>
      <c r="H2517" s="15" t="str">
        <f t="shared" si="39"/>
        <v>nevyplněno</v>
      </c>
    </row>
    <row r="2518" spans="7:8" x14ac:dyDescent="0.25">
      <c r="G2518" s="12">
        <f>IF(H2518="ano",VLOOKUP('databáze bodů'!D2518,kubbATPmodel!$H$9:$HE$61,((HLOOKUP(F2518,kubbATPmodel!$I$5:$HE$61,56,0))+1),0),0)</f>
        <v>0</v>
      </c>
      <c r="H2518" s="15" t="str">
        <f t="shared" si="39"/>
        <v>nevyplněno</v>
      </c>
    </row>
    <row r="2519" spans="7:8" x14ac:dyDescent="0.25">
      <c r="G2519" s="12">
        <f>IF(H2519="ano",VLOOKUP('databáze bodů'!D2519,kubbATPmodel!$H$9:$HE$61,((HLOOKUP(F2519,kubbATPmodel!$I$5:$HE$61,56,0))+1),0),0)</f>
        <v>0</v>
      </c>
      <c r="H2519" s="15" t="str">
        <f t="shared" si="39"/>
        <v>nevyplněno</v>
      </c>
    </row>
    <row r="2520" spans="7:8" x14ac:dyDescent="0.25">
      <c r="G2520" s="12">
        <f>IF(H2520="ano",VLOOKUP('databáze bodů'!D2520,kubbATPmodel!$H$9:$HE$61,((HLOOKUP(F2520,kubbATPmodel!$I$5:$HE$61,56,0))+1),0),0)</f>
        <v>0</v>
      </c>
      <c r="H2520" s="15" t="str">
        <f t="shared" si="39"/>
        <v>nevyplněno</v>
      </c>
    </row>
    <row r="2521" spans="7:8" x14ac:dyDescent="0.25">
      <c r="G2521" s="12">
        <f>IF(H2521="ano",VLOOKUP('databáze bodů'!D2521,kubbATPmodel!$H$9:$HE$61,((HLOOKUP(F2521,kubbATPmodel!$I$5:$HE$61,56,0))+1),0),0)</f>
        <v>0</v>
      </c>
      <c r="H2521" s="15" t="str">
        <f t="shared" si="39"/>
        <v>nevyplněno</v>
      </c>
    </row>
    <row r="2522" spans="7:8" x14ac:dyDescent="0.25">
      <c r="G2522" s="12">
        <f>IF(H2522="ano",VLOOKUP('databáze bodů'!D2522,kubbATPmodel!$H$9:$HE$61,((HLOOKUP(F2522,kubbATPmodel!$I$5:$HE$61,56,0))+1),0),0)</f>
        <v>0</v>
      </c>
      <c r="H2522" s="15" t="str">
        <f t="shared" si="39"/>
        <v>nevyplněno</v>
      </c>
    </row>
    <row r="2523" spans="7:8" x14ac:dyDescent="0.25">
      <c r="G2523" s="12">
        <f>IF(H2523="ano",VLOOKUP('databáze bodů'!D2523,kubbATPmodel!$H$9:$HE$61,((HLOOKUP(F2523,kubbATPmodel!$I$5:$HE$61,56,0))+1),0),0)</f>
        <v>0</v>
      </c>
      <c r="H2523" s="15" t="str">
        <f t="shared" si="39"/>
        <v>nevyplněno</v>
      </c>
    </row>
    <row r="2524" spans="7:8" x14ac:dyDescent="0.25">
      <c r="G2524" s="12">
        <f>IF(H2524="ano",VLOOKUP('databáze bodů'!D2524,kubbATPmodel!$H$9:$HE$61,((HLOOKUP(F2524,kubbATPmodel!$I$5:$HE$61,56,0))+1),0),0)</f>
        <v>0</v>
      </c>
      <c r="H2524" s="15" t="str">
        <f t="shared" si="39"/>
        <v>nevyplněno</v>
      </c>
    </row>
    <row r="2525" spans="7:8" x14ac:dyDescent="0.25">
      <c r="G2525" s="12">
        <f>IF(H2525="ano",VLOOKUP('databáze bodů'!D2525,kubbATPmodel!$H$9:$HE$61,((HLOOKUP(F2525,kubbATPmodel!$I$5:$HE$61,56,0))+1),0),0)</f>
        <v>0</v>
      </c>
      <c r="H2525" s="15" t="str">
        <f t="shared" si="39"/>
        <v>nevyplněno</v>
      </c>
    </row>
    <row r="2526" spans="7:8" x14ac:dyDescent="0.25">
      <c r="G2526" s="12">
        <f>IF(H2526="ano",VLOOKUP('databáze bodů'!D2526,kubbATPmodel!$H$9:$HE$61,((HLOOKUP(F2526,kubbATPmodel!$I$5:$HE$61,56,0))+1),0),0)</f>
        <v>0</v>
      </c>
      <c r="H2526" s="15" t="str">
        <f t="shared" si="39"/>
        <v>nevyplněno</v>
      </c>
    </row>
    <row r="2527" spans="7:8" x14ac:dyDescent="0.25">
      <c r="G2527" s="12">
        <f>IF(H2527="ano",VLOOKUP('databáze bodů'!D2527,kubbATPmodel!$H$9:$HE$61,((HLOOKUP(F2527,kubbATPmodel!$I$5:$HE$61,56,0))+1),0),0)</f>
        <v>0</v>
      </c>
      <c r="H2527" s="15" t="str">
        <f t="shared" si="39"/>
        <v>nevyplněno</v>
      </c>
    </row>
    <row r="2528" spans="7:8" x14ac:dyDescent="0.25">
      <c r="G2528" s="12">
        <f>IF(H2528="ano",VLOOKUP('databáze bodů'!D2528,kubbATPmodel!$H$9:$HE$61,((HLOOKUP(F2528,kubbATPmodel!$I$5:$HE$61,56,0))+1),0),0)</f>
        <v>0</v>
      </c>
      <c r="H2528" s="15" t="str">
        <f t="shared" si="39"/>
        <v>nevyplněno</v>
      </c>
    </row>
    <row r="2529" spans="7:8" x14ac:dyDescent="0.25">
      <c r="G2529" s="12">
        <f>IF(H2529="ano",VLOOKUP('databáze bodů'!D2529,kubbATPmodel!$H$9:$HE$61,((HLOOKUP(F2529,kubbATPmodel!$I$5:$HE$61,56,0))+1),0),0)</f>
        <v>0</v>
      </c>
      <c r="H2529" s="15" t="str">
        <f t="shared" si="39"/>
        <v>nevyplněno</v>
      </c>
    </row>
    <row r="2530" spans="7:8" x14ac:dyDescent="0.25">
      <c r="G2530" s="12">
        <f>IF(H2530="ano",VLOOKUP('databáze bodů'!D2530,kubbATPmodel!$H$9:$HE$61,((HLOOKUP(F2530,kubbATPmodel!$I$5:$HE$61,56,0))+1),0),0)</f>
        <v>0</v>
      </c>
      <c r="H2530" s="15" t="str">
        <f t="shared" si="39"/>
        <v>nevyplněno</v>
      </c>
    </row>
    <row r="2531" spans="7:8" x14ac:dyDescent="0.25">
      <c r="G2531" s="12">
        <f>IF(H2531="ano",VLOOKUP('databáze bodů'!D2531,kubbATPmodel!$H$9:$HE$61,((HLOOKUP(F2531,kubbATPmodel!$I$5:$HE$61,56,0))+1),0),0)</f>
        <v>0</v>
      </c>
      <c r="H2531" s="15" t="str">
        <f t="shared" si="39"/>
        <v>nevyplněno</v>
      </c>
    </row>
    <row r="2532" spans="7:8" x14ac:dyDescent="0.25">
      <c r="G2532" s="12">
        <f>IF(H2532="ano",VLOOKUP('databáze bodů'!D2532,kubbATPmodel!$H$9:$HE$61,((HLOOKUP(F2532,kubbATPmodel!$I$5:$HE$61,56,0))+1),0),0)</f>
        <v>0</v>
      </c>
      <c r="H2532" s="15" t="str">
        <f t="shared" si="39"/>
        <v>nevyplněno</v>
      </c>
    </row>
    <row r="2533" spans="7:8" x14ac:dyDescent="0.25">
      <c r="G2533" s="12">
        <f>IF(H2533="ano",VLOOKUP('databáze bodů'!D2533,kubbATPmodel!$H$9:$HE$61,((HLOOKUP(F2533,kubbATPmodel!$I$5:$HE$61,56,0))+1),0),0)</f>
        <v>0</v>
      </c>
      <c r="H2533" s="15" t="str">
        <f t="shared" si="39"/>
        <v>nevyplněno</v>
      </c>
    </row>
    <row r="2534" spans="7:8" x14ac:dyDescent="0.25">
      <c r="G2534" s="12">
        <f>IF(H2534="ano",VLOOKUP('databáze bodů'!D2534,kubbATPmodel!$H$9:$HE$61,((HLOOKUP(F2534,kubbATPmodel!$I$5:$HE$61,56,0))+1),0),0)</f>
        <v>0</v>
      </c>
      <c r="H2534" s="15" t="str">
        <f t="shared" si="39"/>
        <v>nevyplněno</v>
      </c>
    </row>
    <row r="2535" spans="7:8" x14ac:dyDescent="0.25">
      <c r="G2535" s="12">
        <f>IF(H2535="ano",VLOOKUP('databáze bodů'!D2535,kubbATPmodel!$H$9:$HE$61,((HLOOKUP(F2535,kubbATPmodel!$I$5:$HE$61,56,0))+1),0),0)</f>
        <v>0</v>
      </c>
      <c r="H2535" s="15" t="str">
        <f t="shared" si="39"/>
        <v>nevyplněno</v>
      </c>
    </row>
    <row r="2536" spans="7:8" x14ac:dyDescent="0.25">
      <c r="G2536" s="12">
        <f>IF(H2536="ano",VLOOKUP('databáze bodů'!D2536,kubbATPmodel!$H$9:$HE$61,((HLOOKUP(F2536,kubbATPmodel!$I$5:$HE$61,56,0))+1),0),0)</f>
        <v>0</v>
      </c>
      <c r="H2536" s="15" t="str">
        <f t="shared" si="39"/>
        <v>nevyplněno</v>
      </c>
    </row>
    <row r="2537" spans="7:8" x14ac:dyDescent="0.25">
      <c r="G2537" s="12">
        <f>IF(H2537="ano",VLOOKUP('databáze bodů'!D2537,kubbATPmodel!$H$9:$HE$61,((HLOOKUP(F2537,kubbATPmodel!$I$5:$HE$61,56,0))+1),0),0)</f>
        <v>0</v>
      </c>
      <c r="H2537" s="15" t="str">
        <f t="shared" si="39"/>
        <v>nevyplněno</v>
      </c>
    </row>
    <row r="2538" spans="7:8" x14ac:dyDescent="0.25">
      <c r="G2538" s="12">
        <f>IF(H2538="ano",VLOOKUP('databáze bodů'!D2538,kubbATPmodel!$H$9:$HE$61,((HLOOKUP(F2538,kubbATPmodel!$I$5:$HE$61,56,0))+1),0),0)</f>
        <v>0</v>
      </c>
      <c r="H2538" s="15" t="str">
        <f t="shared" si="39"/>
        <v>nevyplněno</v>
      </c>
    </row>
    <row r="2539" spans="7:8" x14ac:dyDescent="0.25">
      <c r="G2539" s="12">
        <f>IF(H2539="ano",VLOOKUP('databáze bodů'!D2539,kubbATPmodel!$H$9:$HE$61,((HLOOKUP(F2539,kubbATPmodel!$I$5:$HE$61,56,0))+1),0),0)</f>
        <v>0</v>
      </c>
      <c r="H2539" s="15" t="str">
        <f t="shared" si="39"/>
        <v>nevyplněno</v>
      </c>
    </row>
    <row r="2540" spans="7:8" x14ac:dyDescent="0.25">
      <c r="G2540" s="12">
        <f>IF(H2540="ano",VLOOKUP('databáze bodů'!D2540,kubbATPmodel!$H$9:$HE$61,((HLOOKUP(F2540,kubbATPmodel!$I$5:$HE$61,56,0))+1),0),0)</f>
        <v>0</v>
      </c>
      <c r="H2540" s="15" t="str">
        <f t="shared" si="39"/>
        <v>nevyplněno</v>
      </c>
    </row>
    <row r="2541" spans="7:8" x14ac:dyDescent="0.25">
      <c r="G2541" s="12">
        <f>IF(H2541="ano",VLOOKUP('databáze bodů'!D2541,kubbATPmodel!$H$9:$HE$61,((HLOOKUP(F2541,kubbATPmodel!$I$5:$HE$61,56,0))+1),0),0)</f>
        <v>0</v>
      </c>
      <c r="H2541" s="15" t="str">
        <f t="shared" si="39"/>
        <v>nevyplněno</v>
      </c>
    </row>
    <row r="2542" spans="7:8" x14ac:dyDescent="0.25">
      <c r="G2542" s="12">
        <f>IF(H2542="ano",VLOOKUP('databáze bodů'!D2542,kubbATPmodel!$H$9:$HE$61,((HLOOKUP(F2542,kubbATPmodel!$I$5:$HE$61,56,0))+1),0),0)</f>
        <v>0</v>
      </c>
      <c r="H2542" s="15" t="str">
        <f t="shared" si="39"/>
        <v>nevyplněno</v>
      </c>
    </row>
    <row r="2543" spans="7:8" x14ac:dyDescent="0.25">
      <c r="G2543" s="12">
        <f>IF(H2543="ano",VLOOKUP('databáze bodů'!D2543,kubbATPmodel!$H$9:$HE$61,((HLOOKUP(F2543,kubbATPmodel!$I$5:$HE$61,56,0))+1),0),0)</f>
        <v>0</v>
      </c>
      <c r="H2543" s="15" t="str">
        <f t="shared" si="39"/>
        <v>nevyplněno</v>
      </c>
    </row>
    <row r="2544" spans="7:8" x14ac:dyDescent="0.25">
      <c r="G2544" s="12">
        <f>IF(H2544="ano",VLOOKUP('databáze bodů'!D2544,kubbATPmodel!$H$9:$HE$61,((HLOOKUP(F2544,kubbATPmodel!$I$5:$HE$61,56,0))+1),0),0)</f>
        <v>0</v>
      </c>
      <c r="H2544" s="15" t="str">
        <f t="shared" si="39"/>
        <v>nevyplněno</v>
      </c>
    </row>
    <row r="2545" spans="7:8" x14ac:dyDescent="0.25">
      <c r="G2545" s="12">
        <f>IF(H2545="ano",VLOOKUP('databáze bodů'!D2545,kubbATPmodel!$H$9:$HE$61,((HLOOKUP(F2545,kubbATPmodel!$I$5:$HE$61,56,0))+1),0),0)</f>
        <v>0</v>
      </c>
      <c r="H2545" s="15" t="str">
        <f t="shared" si="39"/>
        <v>nevyplněno</v>
      </c>
    </row>
    <row r="2546" spans="7:8" x14ac:dyDescent="0.25">
      <c r="G2546" s="12">
        <f>IF(H2546="ano",VLOOKUP('databáze bodů'!D2546,kubbATPmodel!$H$9:$HE$61,((HLOOKUP(F2546,kubbATPmodel!$I$5:$HE$61,56,0))+1),0),0)</f>
        <v>0</v>
      </c>
      <c r="H2546" s="15" t="str">
        <f t="shared" si="39"/>
        <v>nevyplněno</v>
      </c>
    </row>
    <row r="2547" spans="7:8" x14ac:dyDescent="0.25">
      <c r="G2547" s="12">
        <f>IF(H2547="ano",VLOOKUP('databáze bodů'!D2547,kubbATPmodel!$H$9:$HE$61,((HLOOKUP(F2547,kubbATPmodel!$I$5:$HE$61,56,0))+1),0),0)</f>
        <v>0</v>
      </c>
      <c r="H2547" s="15" t="str">
        <f t="shared" si="39"/>
        <v>nevyplněno</v>
      </c>
    </row>
    <row r="2548" spans="7:8" x14ac:dyDescent="0.25">
      <c r="G2548" s="12">
        <f>IF(H2548="ano",VLOOKUP('databáze bodů'!D2548,kubbATPmodel!$H$9:$HE$61,((HLOOKUP(F2548,kubbATPmodel!$I$5:$HE$61,56,0))+1),0),0)</f>
        <v>0</v>
      </c>
      <c r="H2548" s="15" t="str">
        <f t="shared" si="39"/>
        <v>nevyplněno</v>
      </c>
    </row>
    <row r="2549" spans="7:8" x14ac:dyDescent="0.25">
      <c r="G2549" s="12">
        <f>IF(H2549="ano",VLOOKUP('databáze bodů'!D2549,kubbATPmodel!$H$9:$HE$61,((HLOOKUP(F2549,kubbATPmodel!$I$5:$HE$61,56,0))+1),0),0)</f>
        <v>0</v>
      </c>
      <c r="H2549" s="15" t="str">
        <f t="shared" si="39"/>
        <v>nevyplněno</v>
      </c>
    </row>
    <row r="2550" spans="7:8" x14ac:dyDescent="0.25">
      <c r="G2550" s="12">
        <f>IF(H2550="ano",VLOOKUP('databáze bodů'!D2550,kubbATPmodel!$H$9:$HE$61,((HLOOKUP(F2550,kubbATPmodel!$I$5:$HE$61,56,0))+1),0),0)</f>
        <v>0</v>
      </c>
      <c r="H2550" s="15" t="str">
        <f t="shared" si="39"/>
        <v>nevyplněno</v>
      </c>
    </row>
    <row r="2551" spans="7:8" x14ac:dyDescent="0.25">
      <c r="G2551" s="12">
        <f>IF(H2551="ano",VLOOKUP('databáze bodů'!D2551,kubbATPmodel!$H$9:$HE$61,((HLOOKUP(F2551,kubbATPmodel!$I$5:$HE$61,56,0))+1),0),0)</f>
        <v>0</v>
      </c>
      <c r="H2551" s="15" t="str">
        <f t="shared" si="39"/>
        <v>nevyplněno</v>
      </c>
    </row>
    <row r="2552" spans="7:8" x14ac:dyDescent="0.25">
      <c r="G2552" s="12">
        <f>IF(H2552="ano",VLOOKUP('databáze bodů'!D2552,kubbATPmodel!$H$9:$HE$61,((HLOOKUP(F2552,kubbATPmodel!$I$5:$HE$61,56,0))+1),0),0)</f>
        <v>0</v>
      </c>
      <c r="H2552" s="15" t="str">
        <f t="shared" si="39"/>
        <v>nevyplněno</v>
      </c>
    </row>
    <row r="2553" spans="7:8" x14ac:dyDescent="0.25">
      <c r="G2553" s="12">
        <f>IF(H2553="ano",VLOOKUP('databáze bodů'!D2553,kubbATPmodel!$H$9:$HE$61,((HLOOKUP(F2553,kubbATPmodel!$I$5:$HE$61,56,0))+1),0),0)</f>
        <v>0</v>
      </c>
      <c r="H2553" s="15" t="str">
        <f t="shared" si="39"/>
        <v>nevyplněno</v>
      </c>
    </row>
    <row r="2554" spans="7:8" x14ac:dyDescent="0.25">
      <c r="G2554" s="12">
        <f>IF(H2554="ano",VLOOKUP('databáze bodů'!D2554,kubbATPmodel!$H$9:$HE$61,((HLOOKUP(F2554,kubbATPmodel!$I$5:$HE$61,56,0))+1),0),0)</f>
        <v>0</v>
      </c>
      <c r="H2554" s="15" t="str">
        <f t="shared" si="39"/>
        <v>nevyplněno</v>
      </c>
    </row>
    <row r="2555" spans="7:8" x14ac:dyDescent="0.25">
      <c r="G2555" s="12">
        <f>IF(H2555="ano",VLOOKUP('databáze bodů'!D2555,kubbATPmodel!$H$9:$HE$61,((HLOOKUP(F2555,kubbATPmodel!$I$5:$HE$61,56,0))+1),0),0)</f>
        <v>0</v>
      </c>
      <c r="H2555" s="15" t="str">
        <f t="shared" si="39"/>
        <v>nevyplněno</v>
      </c>
    </row>
    <row r="2556" spans="7:8" x14ac:dyDescent="0.25">
      <c r="G2556" s="12">
        <f>IF(H2556="ano",VLOOKUP('databáze bodů'!D2556,kubbATPmodel!$H$9:$HE$61,((HLOOKUP(F2556,kubbATPmodel!$I$5:$HE$61,56,0))+1),0),0)</f>
        <v>0</v>
      </c>
      <c r="H2556" s="15" t="str">
        <f t="shared" si="39"/>
        <v>nevyplněno</v>
      </c>
    </row>
    <row r="2557" spans="7:8" x14ac:dyDescent="0.25">
      <c r="G2557" s="12">
        <f>IF(H2557="ano",VLOOKUP('databáze bodů'!D2557,kubbATPmodel!$H$9:$HE$61,((HLOOKUP(F2557,kubbATPmodel!$I$5:$HE$61,56,0))+1),0),0)</f>
        <v>0</v>
      </c>
      <c r="H2557" s="15" t="str">
        <f t="shared" si="39"/>
        <v>nevyplněno</v>
      </c>
    </row>
    <row r="2558" spans="7:8" x14ac:dyDescent="0.25">
      <c r="G2558" s="12">
        <f>IF(H2558="ano",VLOOKUP('databáze bodů'!D2558,kubbATPmodel!$H$9:$HE$61,((HLOOKUP(F2558,kubbATPmodel!$I$5:$HE$61,56,0))+1),0),0)</f>
        <v>0</v>
      </c>
      <c r="H2558" s="15" t="str">
        <f t="shared" si="39"/>
        <v>nevyplněno</v>
      </c>
    </row>
    <row r="2559" spans="7:8" x14ac:dyDescent="0.25">
      <c r="G2559" s="12">
        <f>IF(H2559="ano",VLOOKUP('databáze bodů'!D2559,kubbATPmodel!$H$9:$HE$61,((HLOOKUP(F2559,kubbATPmodel!$I$5:$HE$61,56,0))+1),0),0)</f>
        <v>0</v>
      </c>
      <c r="H2559" s="15" t="str">
        <f t="shared" si="39"/>
        <v>nevyplněno</v>
      </c>
    </row>
    <row r="2560" spans="7:8" x14ac:dyDescent="0.25">
      <c r="G2560" s="12">
        <f>IF(H2560="ano",VLOOKUP('databáze bodů'!D2560,kubbATPmodel!$H$9:$HE$61,((HLOOKUP(F2560,kubbATPmodel!$I$5:$HE$61,56,0))+1),0),0)</f>
        <v>0</v>
      </c>
      <c r="H2560" s="15" t="str">
        <f t="shared" si="39"/>
        <v>nevyplněno</v>
      </c>
    </row>
    <row r="2561" spans="7:8" x14ac:dyDescent="0.25">
      <c r="G2561" s="12">
        <f>IF(H2561="ano",VLOOKUP('databáze bodů'!D2561,kubbATPmodel!$H$9:$HE$61,((HLOOKUP(F2561,kubbATPmodel!$I$5:$HE$61,56,0))+1),0),0)</f>
        <v>0</v>
      </c>
      <c r="H2561" s="15" t="str">
        <f t="shared" si="39"/>
        <v>nevyplněno</v>
      </c>
    </row>
    <row r="2562" spans="7:8" x14ac:dyDescent="0.25">
      <c r="G2562" s="12">
        <f>IF(H2562="ano",VLOOKUP('databáze bodů'!D2562,kubbATPmodel!$H$9:$HE$61,((HLOOKUP(F2562,kubbATPmodel!$I$5:$HE$61,56,0))+1),0),0)</f>
        <v>0</v>
      </c>
      <c r="H2562" s="15" t="str">
        <f t="shared" si="39"/>
        <v>nevyplněno</v>
      </c>
    </row>
    <row r="2563" spans="7:8" x14ac:dyDescent="0.25">
      <c r="G2563" s="12">
        <f>IF(H2563="ano",VLOOKUP('databáze bodů'!D2563,kubbATPmodel!$H$9:$HE$61,((HLOOKUP(F2563,kubbATPmodel!$I$5:$HE$61,56,0))+1),0),0)</f>
        <v>0</v>
      </c>
      <c r="H2563" s="15" t="str">
        <f t="shared" ref="H2563:H2626" si="40">IF(E2563=0,"nevyplněno",IF(($K$5-E2563)&lt;$K$3,"ano","ne"))</f>
        <v>nevyplněno</v>
      </c>
    </row>
    <row r="2564" spans="7:8" x14ac:dyDescent="0.25">
      <c r="G2564" s="12">
        <f>IF(H2564="ano",VLOOKUP('databáze bodů'!D2564,kubbATPmodel!$H$9:$HE$61,((HLOOKUP(F2564,kubbATPmodel!$I$5:$HE$61,56,0))+1),0),0)</f>
        <v>0</v>
      </c>
      <c r="H2564" s="15" t="str">
        <f t="shared" si="40"/>
        <v>nevyplněno</v>
      </c>
    </row>
    <row r="2565" spans="7:8" x14ac:dyDescent="0.25">
      <c r="G2565" s="12">
        <f>IF(H2565="ano",VLOOKUP('databáze bodů'!D2565,kubbATPmodel!$H$9:$HE$61,((HLOOKUP(F2565,kubbATPmodel!$I$5:$HE$61,56,0))+1),0),0)</f>
        <v>0</v>
      </c>
      <c r="H2565" s="15" t="str">
        <f t="shared" si="40"/>
        <v>nevyplněno</v>
      </c>
    </row>
    <row r="2566" spans="7:8" x14ac:dyDescent="0.25">
      <c r="G2566" s="12">
        <f>IF(H2566="ano",VLOOKUP('databáze bodů'!D2566,kubbATPmodel!$H$9:$HE$61,((HLOOKUP(F2566,kubbATPmodel!$I$5:$HE$61,56,0))+1),0),0)</f>
        <v>0</v>
      </c>
      <c r="H2566" s="15" t="str">
        <f t="shared" si="40"/>
        <v>nevyplněno</v>
      </c>
    </row>
    <row r="2567" spans="7:8" x14ac:dyDescent="0.25">
      <c r="G2567" s="12">
        <f>IF(H2567="ano",VLOOKUP('databáze bodů'!D2567,kubbATPmodel!$H$9:$HE$61,((HLOOKUP(F2567,kubbATPmodel!$I$5:$HE$61,56,0))+1),0),0)</f>
        <v>0</v>
      </c>
      <c r="H2567" s="15" t="str">
        <f t="shared" si="40"/>
        <v>nevyplněno</v>
      </c>
    </row>
    <row r="2568" spans="7:8" x14ac:dyDescent="0.25">
      <c r="G2568" s="12">
        <f>IF(H2568="ano",VLOOKUP('databáze bodů'!D2568,kubbATPmodel!$H$9:$HE$61,((HLOOKUP(F2568,kubbATPmodel!$I$5:$HE$61,56,0))+1),0),0)</f>
        <v>0</v>
      </c>
      <c r="H2568" s="15" t="str">
        <f t="shared" si="40"/>
        <v>nevyplněno</v>
      </c>
    </row>
    <row r="2569" spans="7:8" x14ac:dyDescent="0.25">
      <c r="G2569" s="12">
        <f>IF(H2569="ano",VLOOKUP('databáze bodů'!D2569,kubbATPmodel!$H$9:$HE$61,((HLOOKUP(F2569,kubbATPmodel!$I$5:$HE$61,56,0))+1),0),0)</f>
        <v>0</v>
      </c>
      <c r="H2569" s="15" t="str">
        <f t="shared" si="40"/>
        <v>nevyplněno</v>
      </c>
    </row>
    <row r="2570" spans="7:8" x14ac:dyDescent="0.25">
      <c r="G2570" s="12">
        <f>IF(H2570="ano",VLOOKUP('databáze bodů'!D2570,kubbATPmodel!$H$9:$HE$61,((HLOOKUP(F2570,kubbATPmodel!$I$5:$HE$61,56,0))+1),0),0)</f>
        <v>0</v>
      </c>
      <c r="H2570" s="15" t="str">
        <f t="shared" si="40"/>
        <v>nevyplněno</v>
      </c>
    </row>
    <row r="2571" spans="7:8" x14ac:dyDescent="0.25">
      <c r="G2571" s="12">
        <f>IF(H2571="ano",VLOOKUP('databáze bodů'!D2571,kubbATPmodel!$H$9:$HE$61,((HLOOKUP(F2571,kubbATPmodel!$I$5:$HE$61,56,0))+1),0),0)</f>
        <v>0</v>
      </c>
      <c r="H2571" s="15" t="str">
        <f t="shared" si="40"/>
        <v>nevyplněno</v>
      </c>
    </row>
    <row r="2572" spans="7:8" x14ac:dyDescent="0.25">
      <c r="G2572" s="12">
        <f>IF(H2572="ano",VLOOKUP('databáze bodů'!D2572,kubbATPmodel!$H$9:$HE$61,((HLOOKUP(F2572,kubbATPmodel!$I$5:$HE$61,56,0))+1),0),0)</f>
        <v>0</v>
      </c>
      <c r="H2572" s="15" t="str">
        <f t="shared" si="40"/>
        <v>nevyplněno</v>
      </c>
    </row>
    <row r="2573" spans="7:8" x14ac:dyDescent="0.25">
      <c r="G2573" s="12">
        <f>IF(H2573="ano",VLOOKUP('databáze bodů'!D2573,kubbATPmodel!$H$9:$HE$61,((HLOOKUP(F2573,kubbATPmodel!$I$5:$HE$61,56,0))+1),0),0)</f>
        <v>0</v>
      </c>
      <c r="H2573" s="15" t="str">
        <f t="shared" si="40"/>
        <v>nevyplněno</v>
      </c>
    </row>
    <row r="2574" spans="7:8" x14ac:dyDescent="0.25">
      <c r="G2574" s="12">
        <f>IF(H2574="ano",VLOOKUP('databáze bodů'!D2574,kubbATPmodel!$H$9:$HE$61,((HLOOKUP(F2574,kubbATPmodel!$I$5:$HE$61,56,0))+1),0),0)</f>
        <v>0</v>
      </c>
      <c r="H2574" s="15" t="str">
        <f t="shared" si="40"/>
        <v>nevyplněno</v>
      </c>
    </row>
    <row r="2575" spans="7:8" x14ac:dyDescent="0.25">
      <c r="G2575" s="12">
        <f>IF(H2575="ano",VLOOKUP('databáze bodů'!D2575,kubbATPmodel!$H$9:$HE$61,((HLOOKUP(F2575,kubbATPmodel!$I$5:$HE$61,56,0))+1),0),0)</f>
        <v>0</v>
      </c>
      <c r="H2575" s="15" t="str">
        <f t="shared" si="40"/>
        <v>nevyplněno</v>
      </c>
    </row>
    <row r="2576" spans="7:8" x14ac:dyDescent="0.25">
      <c r="G2576" s="12">
        <f>IF(H2576="ano",VLOOKUP('databáze bodů'!D2576,kubbATPmodel!$H$9:$HE$61,((HLOOKUP(F2576,kubbATPmodel!$I$5:$HE$61,56,0))+1),0),0)</f>
        <v>0</v>
      </c>
      <c r="H2576" s="15" t="str">
        <f t="shared" si="40"/>
        <v>nevyplněno</v>
      </c>
    </row>
    <row r="2577" spans="7:8" x14ac:dyDescent="0.25">
      <c r="G2577" s="12">
        <f>IF(H2577="ano",VLOOKUP('databáze bodů'!D2577,kubbATPmodel!$H$9:$HE$61,((HLOOKUP(F2577,kubbATPmodel!$I$5:$HE$61,56,0))+1),0),0)</f>
        <v>0</v>
      </c>
      <c r="H2577" s="15" t="str">
        <f t="shared" si="40"/>
        <v>nevyplněno</v>
      </c>
    </row>
    <row r="2578" spans="7:8" x14ac:dyDescent="0.25">
      <c r="G2578" s="12">
        <f>IF(H2578="ano",VLOOKUP('databáze bodů'!D2578,kubbATPmodel!$H$9:$HE$61,((HLOOKUP(F2578,kubbATPmodel!$I$5:$HE$61,56,0))+1),0),0)</f>
        <v>0</v>
      </c>
      <c r="H2578" s="15" t="str">
        <f t="shared" si="40"/>
        <v>nevyplněno</v>
      </c>
    </row>
    <row r="2579" spans="7:8" x14ac:dyDescent="0.25">
      <c r="G2579" s="12">
        <f>IF(H2579="ano",VLOOKUP('databáze bodů'!D2579,kubbATPmodel!$H$9:$HE$61,((HLOOKUP(F2579,kubbATPmodel!$I$5:$HE$61,56,0))+1),0),0)</f>
        <v>0</v>
      </c>
      <c r="H2579" s="15" t="str">
        <f t="shared" si="40"/>
        <v>nevyplněno</v>
      </c>
    </row>
    <row r="2580" spans="7:8" x14ac:dyDescent="0.25">
      <c r="G2580" s="12">
        <f>IF(H2580="ano",VLOOKUP('databáze bodů'!D2580,kubbATPmodel!$H$9:$HE$61,((HLOOKUP(F2580,kubbATPmodel!$I$5:$HE$61,56,0))+1),0),0)</f>
        <v>0</v>
      </c>
      <c r="H2580" s="15" t="str">
        <f t="shared" si="40"/>
        <v>nevyplněno</v>
      </c>
    </row>
    <row r="2581" spans="7:8" x14ac:dyDescent="0.25">
      <c r="G2581" s="12">
        <f>IF(H2581="ano",VLOOKUP('databáze bodů'!D2581,kubbATPmodel!$H$9:$HE$61,((HLOOKUP(F2581,kubbATPmodel!$I$5:$HE$61,56,0))+1),0),0)</f>
        <v>0</v>
      </c>
      <c r="H2581" s="15" t="str">
        <f t="shared" si="40"/>
        <v>nevyplněno</v>
      </c>
    </row>
    <row r="2582" spans="7:8" x14ac:dyDescent="0.25">
      <c r="G2582" s="12">
        <f>IF(H2582="ano",VLOOKUP('databáze bodů'!D2582,kubbATPmodel!$H$9:$HE$61,((HLOOKUP(F2582,kubbATPmodel!$I$5:$HE$61,56,0))+1),0),0)</f>
        <v>0</v>
      </c>
      <c r="H2582" s="15" t="str">
        <f t="shared" si="40"/>
        <v>nevyplněno</v>
      </c>
    </row>
    <row r="2583" spans="7:8" x14ac:dyDescent="0.25">
      <c r="G2583" s="12">
        <f>IF(H2583="ano",VLOOKUP('databáze bodů'!D2583,kubbATPmodel!$H$9:$HE$61,((HLOOKUP(F2583,kubbATPmodel!$I$5:$HE$61,56,0))+1),0),0)</f>
        <v>0</v>
      </c>
      <c r="H2583" s="15" t="str">
        <f t="shared" si="40"/>
        <v>nevyplněno</v>
      </c>
    </row>
    <row r="2584" spans="7:8" x14ac:dyDescent="0.25">
      <c r="G2584" s="12">
        <f>IF(H2584="ano",VLOOKUP('databáze bodů'!D2584,kubbATPmodel!$H$9:$HE$61,((HLOOKUP(F2584,kubbATPmodel!$I$5:$HE$61,56,0))+1),0),0)</f>
        <v>0</v>
      </c>
      <c r="H2584" s="15" t="str">
        <f t="shared" si="40"/>
        <v>nevyplněno</v>
      </c>
    </row>
    <row r="2585" spans="7:8" x14ac:dyDescent="0.25">
      <c r="G2585" s="12">
        <f>IF(H2585="ano",VLOOKUP('databáze bodů'!D2585,kubbATPmodel!$H$9:$HE$61,((HLOOKUP(F2585,kubbATPmodel!$I$5:$HE$61,56,0))+1),0),0)</f>
        <v>0</v>
      </c>
      <c r="H2585" s="15" t="str">
        <f t="shared" si="40"/>
        <v>nevyplněno</v>
      </c>
    </row>
    <row r="2586" spans="7:8" x14ac:dyDescent="0.25">
      <c r="G2586" s="12">
        <f>IF(H2586="ano",VLOOKUP('databáze bodů'!D2586,kubbATPmodel!$H$9:$HE$61,((HLOOKUP(F2586,kubbATPmodel!$I$5:$HE$61,56,0))+1),0),0)</f>
        <v>0</v>
      </c>
      <c r="H2586" s="15" t="str">
        <f t="shared" si="40"/>
        <v>nevyplněno</v>
      </c>
    </row>
    <row r="2587" spans="7:8" x14ac:dyDescent="0.25">
      <c r="G2587" s="12">
        <f>IF(H2587="ano",VLOOKUP('databáze bodů'!D2587,kubbATPmodel!$H$9:$HE$61,((HLOOKUP(F2587,kubbATPmodel!$I$5:$HE$61,56,0))+1),0),0)</f>
        <v>0</v>
      </c>
      <c r="H2587" s="15" t="str">
        <f t="shared" si="40"/>
        <v>nevyplněno</v>
      </c>
    </row>
    <row r="2588" spans="7:8" x14ac:dyDescent="0.25">
      <c r="G2588" s="12">
        <f>IF(H2588="ano",VLOOKUP('databáze bodů'!D2588,kubbATPmodel!$H$9:$HE$61,((HLOOKUP(F2588,kubbATPmodel!$I$5:$HE$61,56,0))+1),0),0)</f>
        <v>0</v>
      </c>
      <c r="H2588" s="15" t="str">
        <f t="shared" si="40"/>
        <v>nevyplněno</v>
      </c>
    </row>
    <row r="2589" spans="7:8" x14ac:dyDescent="0.25">
      <c r="G2589" s="12">
        <f>IF(H2589="ano",VLOOKUP('databáze bodů'!D2589,kubbATPmodel!$H$9:$HE$61,((HLOOKUP(F2589,kubbATPmodel!$I$5:$HE$61,56,0))+1),0),0)</f>
        <v>0</v>
      </c>
      <c r="H2589" s="15" t="str">
        <f t="shared" si="40"/>
        <v>nevyplněno</v>
      </c>
    </row>
    <row r="2590" spans="7:8" x14ac:dyDescent="0.25">
      <c r="G2590" s="12">
        <f>IF(H2590="ano",VLOOKUP('databáze bodů'!D2590,kubbATPmodel!$H$9:$HE$61,((HLOOKUP(F2590,kubbATPmodel!$I$5:$HE$61,56,0))+1),0),0)</f>
        <v>0</v>
      </c>
      <c r="H2590" s="15" t="str">
        <f t="shared" si="40"/>
        <v>nevyplněno</v>
      </c>
    </row>
    <row r="2591" spans="7:8" x14ac:dyDescent="0.25">
      <c r="G2591" s="12">
        <f>IF(H2591="ano",VLOOKUP('databáze bodů'!D2591,kubbATPmodel!$H$9:$HE$61,((HLOOKUP(F2591,kubbATPmodel!$I$5:$HE$61,56,0))+1),0),0)</f>
        <v>0</v>
      </c>
      <c r="H2591" s="15" t="str">
        <f t="shared" si="40"/>
        <v>nevyplněno</v>
      </c>
    </row>
    <row r="2592" spans="7:8" x14ac:dyDescent="0.25">
      <c r="G2592" s="12">
        <f>IF(H2592="ano",VLOOKUP('databáze bodů'!D2592,kubbATPmodel!$H$9:$HE$61,((HLOOKUP(F2592,kubbATPmodel!$I$5:$HE$61,56,0))+1),0),0)</f>
        <v>0</v>
      </c>
      <c r="H2592" s="15" t="str">
        <f t="shared" si="40"/>
        <v>nevyplněno</v>
      </c>
    </row>
    <row r="2593" spans="7:8" x14ac:dyDescent="0.25">
      <c r="G2593" s="12">
        <f>IF(H2593="ano",VLOOKUP('databáze bodů'!D2593,kubbATPmodel!$H$9:$HE$61,((HLOOKUP(F2593,kubbATPmodel!$I$5:$HE$61,56,0))+1),0),0)</f>
        <v>0</v>
      </c>
      <c r="H2593" s="15" t="str">
        <f t="shared" si="40"/>
        <v>nevyplněno</v>
      </c>
    </row>
    <row r="2594" spans="7:8" x14ac:dyDescent="0.25">
      <c r="G2594" s="12">
        <f>IF(H2594="ano",VLOOKUP('databáze bodů'!D2594,kubbATPmodel!$H$9:$HE$61,((HLOOKUP(F2594,kubbATPmodel!$I$5:$HE$61,56,0))+1),0),0)</f>
        <v>0</v>
      </c>
      <c r="H2594" s="15" t="str">
        <f t="shared" si="40"/>
        <v>nevyplněno</v>
      </c>
    </row>
    <row r="2595" spans="7:8" x14ac:dyDescent="0.25">
      <c r="G2595" s="12">
        <f>IF(H2595="ano",VLOOKUP('databáze bodů'!D2595,kubbATPmodel!$H$9:$HE$61,((HLOOKUP(F2595,kubbATPmodel!$I$5:$HE$61,56,0))+1),0),0)</f>
        <v>0</v>
      </c>
      <c r="H2595" s="15" t="str">
        <f t="shared" si="40"/>
        <v>nevyplněno</v>
      </c>
    </row>
    <row r="2596" spans="7:8" x14ac:dyDescent="0.25">
      <c r="G2596" s="12">
        <f>IF(H2596="ano",VLOOKUP('databáze bodů'!D2596,kubbATPmodel!$H$9:$HE$61,((HLOOKUP(F2596,kubbATPmodel!$I$5:$HE$61,56,0))+1),0),0)</f>
        <v>0</v>
      </c>
      <c r="H2596" s="15" t="str">
        <f t="shared" si="40"/>
        <v>nevyplněno</v>
      </c>
    </row>
    <row r="2597" spans="7:8" x14ac:dyDescent="0.25">
      <c r="G2597" s="12">
        <f>IF(H2597="ano",VLOOKUP('databáze bodů'!D2597,kubbATPmodel!$H$9:$HE$61,((HLOOKUP(F2597,kubbATPmodel!$I$5:$HE$61,56,0))+1),0),0)</f>
        <v>0</v>
      </c>
      <c r="H2597" s="15" t="str">
        <f t="shared" si="40"/>
        <v>nevyplněno</v>
      </c>
    </row>
    <row r="2598" spans="7:8" x14ac:dyDescent="0.25">
      <c r="G2598" s="12">
        <f>IF(H2598="ano",VLOOKUP('databáze bodů'!D2598,kubbATPmodel!$H$9:$HE$61,((HLOOKUP(F2598,kubbATPmodel!$I$5:$HE$61,56,0))+1),0),0)</f>
        <v>0</v>
      </c>
      <c r="H2598" s="15" t="str">
        <f t="shared" si="40"/>
        <v>nevyplněno</v>
      </c>
    </row>
    <row r="2599" spans="7:8" x14ac:dyDescent="0.25">
      <c r="G2599" s="12">
        <f>IF(H2599="ano",VLOOKUP('databáze bodů'!D2599,kubbATPmodel!$H$9:$HE$61,((HLOOKUP(F2599,kubbATPmodel!$I$5:$HE$61,56,0))+1),0),0)</f>
        <v>0</v>
      </c>
      <c r="H2599" s="15" t="str">
        <f t="shared" si="40"/>
        <v>nevyplněno</v>
      </c>
    </row>
    <row r="2600" spans="7:8" x14ac:dyDescent="0.25">
      <c r="G2600" s="12">
        <f>IF(H2600="ano",VLOOKUP('databáze bodů'!D2600,kubbATPmodel!$H$9:$HE$61,((HLOOKUP(F2600,kubbATPmodel!$I$5:$HE$61,56,0))+1),0),0)</f>
        <v>0</v>
      </c>
      <c r="H2600" s="15" t="str">
        <f t="shared" si="40"/>
        <v>nevyplněno</v>
      </c>
    </row>
    <row r="2601" spans="7:8" x14ac:dyDescent="0.25">
      <c r="G2601" s="12">
        <f>IF(H2601="ano",VLOOKUP('databáze bodů'!D2601,kubbATPmodel!$H$9:$HE$61,((HLOOKUP(F2601,kubbATPmodel!$I$5:$HE$61,56,0))+1),0),0)</f>
        <v>0</v>
      </c>
      <c r="H2601" s="15" t="str">
        <f t="shared" si="40"/>
        <v>nevyplněno</v>
      </c>
    </row>
    <row r="2602" spans="7:8" x14ac:dyDescent="0.25">
      <c r="G2602" s="12">
        <f>IF(H2602="ano",VLOOKUP('databáze bodů'!D2602,kubbATPmodel!$H$9:$HE$61,((HLOOKUP(F2602,kubbATPmodel!$I$5:$HE$61,56,0))+1),0),0)</f>
        <v>0</v>
      </c>
      <c r="H2602" s="15" t="str">
        <f t="shared" si="40"/>
        <v>nevyplněno</v>
      </c>
    </row>
    <row r="2603" spans="7:8" x14ac:dyDescent="0.25">
      <c r="G2603" s="12">
        <f>IF(H2603="ano",VLOOKUP('databáze bodů'!D2603,kubbATPmodel!$H$9:$HE$61,((HLOOKUP(F2603,kubbATPmodel!$I$5:$HE$61,56,0))+1),0),0)</f>
        <v>0</v>
      </c>
      <c r="H2603" s="15" t="str">
        <f t="shared" si="40"/>
        <v>nevyplněno</v>
      </c>
    </row>
    <row r="2604" spans="7:8" x14ac:dyDescent="0.25">
      <c r="G2604" s="12">
        <f>IF(H2604="ano",VLOOKUP('databáze bodů'!D2604,kubbATPmodel!$H$9:$HE$61,((HLOOKUP(F2604,kubbATPmodel!$I$5:$HE$61,56,0))+1),0),0)</f>
        <v>0</v>
      </c>
      <c r="H2604" s="15" t="str">
        <f t="shared" si="40"/>
        <v>nevyplněno</v>
      </c>
    </row>
    <row r="2605" spans="7:8" x14ac:dyDescent="0.25">
      <c r="G2605" s="12">
        <f>IF(H2605="ano",VLOOKUP('databáze bodů'!D2605,kubbATPmodel!$H$9:$HE$61,((HLOOKUP(F2605,kubbATPmodel!$I$5:$HE$61,56,0))+1),0),0)</f>
        <v>0</v>
      </c>
      <c r="H2605" s="15" t="str">
        <f t="shared" si="40"/>
        <v>nevyplněno</v>
      </c>
    </row>
    <row r="2606" spans="7:8" x14ac:dyDescent="0.25">
      <c r="G2606" s="12">
        <f>IF(H2606="ano",VLOOKUP('databáze bodů'!D2606,kubbATPmodel!$H$9:$HE$61,((HLOOKUP(F2606,kubbATPmodel!$I$5:$HE$61,56,0))+1),0),0)</f>
        <v>0</v>
      </c>
      <c r="H2606" s="15" t="str">
        <f t="shared" si="40"/>
        <v>nevyplněno</v>
      </c>
    </row>
    <row r="2607" spans="7:8" x14ac:dyDescent="0.25">
      <c r="G2607" s="12">
        <f>IF(H2607="ano",VLOOKUP('databáze bodů'!D2607,kubbATPmodel!$H$9:$HE$61,((HLOOKUP(F2607,kubbATPmodel!$I$5:$HE$61,56,0))+1),0),0)</f>
        <v>0</v>
      </c>
      <c r="H2607" s="15" t="str">
        <f t="shared" si="40"/>
        <v>nevyplněno</v>
      </c>
    </row>
    <row r="2608" spans="7:8" x14ac:dyDescent="0.25">
      <c r="G2608" s="12">
        <f>IF(H2608="ano",VLOOKUP('databáze bodů'!D2608,kubbATPmodel!$H$9:$HE$61,((HLOOKUP(F2608,kubbATPmodel!$I$5:$HE$61,56,0))+1),0),0)</f>
        <v>0</v>
      </c>
      <c r="H2608" s="15" t="str">
        <f t="shared" si="40"/>
        <v>nevyplněno</v>
      </c>
    </row>
    <row r="2609" spans="7:8" x14ac:dyDescent="0.25">
      <c r="G2609" s="12">
        <f>IF(H2609="ano",VLOOKUP('databáze bodů'!D2609,kubbATPmodel!$H$9:$HE$61,((HLOOKUP(F2609,kubbATPmodel!$I$5:$HE$61,56,0))+1),0),0)</f>
        <v>0</v>
      </c>
      <c r="H2609" s="15" t="str">
        <f t="shared" si="40"/>
        <v>nevyplněno</v>
      </c>
    </row>
    <row r="2610" spans="7:8" x14ac:dyDescent="0.25">
      <c r="G2610" s="12">
        <f>IF(H2610="ano",VLOOKUP('databáze bodů'!D2610,kubbATPmodel!$H$9:$HE$61,((HLOOKUP(F2610,kubbATPmodel!$I$5:$HE$61,56,0))+1),0),0)</f>
        <v>0</v>
      </c>
      <c r="H2610" s="15" t="str">
        <f t="shared" si="40"/>
        <v>nevyplněno</v>
      </c>
    </row>
    <row r="2611" spans="7:8" x14ac:dyDescent="0.25">
      <c r="G2611" s="12">
        <f>IF(H2611="ano",VLOOKUP('databáze bodů'!D2611,kubbATPmodel!$H$9:$HE$61,((HLOOKUP(F2611,kubbATPmodel!$I$5:$HE$61,56,0))+1),0),0)</f>
        <v>0</v>
      </c>
      <c r="H2611" s="15" t="str">
        <f t="shared" si="40"/>
        <v>nevyplněno</v>
      </c>
    </row>
    <row r="2612" spans="7:8" x14ac:dyDescent="0.25">
      <c r="G2612" s="12">
        <f>IF(H2612="ano",VLOOKUP('databáze bodů'!D2612,kubbATPmodel!$H$9:$HE$61,((HLOOKUP(F2612,kubbATPmodel!$I$5:$HE$61,56,0))+1),0),0)</f>
        <v>0</v>
      </c>
      <c r="H2612" s="15" t="str">
        <f t="shared" si="40"/>
        <v>nevyplněno</v>
      </c>
    </row>
    <row r="2613" spans="7:8" x14ac:dyDescent="0.25">
      <c r="G2613" s="12">
        <f>IF(H2613="ano",VLOOKUP('databáze bodů'!D2613,kubbATPmodel!$H$9:$HE$61,((HLOOKUP(F2613,kubbATPmodel!$I$5:$HE$61,56,0))+1),0),0)</f>
        <v>0</v>
      </c>
      <c r="H2613" s="15" t="str">
        <f t="shared" si="40"/>
        <v>nevyplněno</v>
      </c>
    </row>
    <row r="2614" spans="7:8" x14ac:dyDescent="0.25">
      <c r="G2614" s="12">
        <f>IF(H2614="ano",VLOOKUP('databáze bodů'!D2614,kubbATPmodel!$H$9:$HE$61,((HLOOKUP(F2614,kubbATPmodel!$I$5:$HE$61,56,0))+1),0),0)</f>
        <v>0</v>
      </c>
      <c r="H2614" s="15" t="str">
        <f t="shared" si="40"/>
        <v>nevyplněno</v>
      </c>
    </row>
    <row r="2615" spans="7:8" x14ac:dyDescent="0.25">
      <c r="G2615" s="12">
        <f>IF(H2615="ano",VLOOKUP('databáze bodů'!D2615,kubbATPmodel!$H$9:$HE$61,((HLOOKUP(F2615,kubbATPmodel!$I$5:$HE$61,56,0))+1),0),0)</f>
        <v>0</v>
      </c>
      <c r="H2615" s="15" t="str">
        <f t="shared" si="40"/>
        <v>nevyplněno</v>
      </c>
    </row>
    <row r="2616" spans="7:8" x14ac:dyDescent="0.25">
      <c r="G2616" s="12">
        <f>IF(H2616="ano",VLOOKUP('databáze bodů'!D2616,kubbATPmodel!$H$9:$HE$61,((HLOOKUP(F2616,kubbATPmodel!$I$5:$HE$61,56,0))+1),0),0)</f>
        <v>0</v>
      </c>
      <c r="H2616" s="15" t="str">
        <f t="shared" si="40"/>
        <v>nevyplněno</v>
      </c>
    </row>
    <row r="2617" spans="7:8" x14ac:dyDescent="0.25">
      <c r="G2617" s="12">
        <f>IF(H2617="ano",VLOOKUP('databáze bodů'!D2617,kubbATPmodel!$H$9:$HE$61,((HLOOKUP(F2617,kubbATPmodel!$I$5:$HE$61,56,0))+1),0),0)</f>
        <v>0</v>
      </c>
      <c r="H2617" s="15" t="str">
        <f t="shared" si="40"/>
        <v>nevyplněno</v>
      </c>
    </row>
    <row r="2618" spans="7:8" x14ac:dyDescent="0.25">
      <c r="G2618" s="12">
        <f>IF(H2618="ano",VLOOKUP('databáze bodů'!D2618,kubbATPmodel!$H$9:$HE$61,((HLOOKUP(F2618,kubbATPmodel!$I$5:$HE$61,56,0))+1),0),0)</f>
        <v>0</v>
      </c>
      <c r="H2618" s="15" t="str">
        <f t="shared" si="40"/>
        <v>nevyplněno</v>
      </c>
    </row>
    <row r="2619" spans="7:8" x14ac:dyDescent="0.25">
      <c r="G2619" s="12">
        <f>IF(H2619="ano",VLOOKUP('databáze bodů'!D2619,kubbATPmodel!$H$9:$HE$61,((HLOOKUP(F2619,kubbATPmodel!$I$5:$HE$61,56,0))+1),0),0)</f>
        <v>0</v>
      </c>
      <c r="H2619" s="15" t="str">
        <f t="shared" si="40"/>
        <v>nevyplněno</v>
      </c>
    </row>
    <row r="2620" spans="7:8" x14ac:dyDescent="0.25">
      <c r="G2620" s="12">
        <f>IF(H2620="ano",VLOOKUP('databáze bodů'!D2620,kubbATPmodel!$H$9:$HE$61,((HLOOKUP(F2620,kubbATPmodel!$I$5:$HE$61,56,0))+1),0),0)</f>
        <v>0</v>
      </c>
      <c r="H2620" s="15" t="str">
        <f t="shared" si="40"/>
        <v>nevyplněno</v>
      </c>
    </row>
    <row r="2621" spans="7:8" x14ac:dyDescent="0.25">
      <c r="G2621" s="12">
        <f>IF(H2621="ano",VLOOKUP('databáze bodů'!D2621,kubbATPmodel!$H$9:$HE$61,((HLOOKUP(F2621,kubbATPmodel!$I$5:$HE$61,56,0))+1),0),0)</f>
        <v>0</v>
      </c>
      <c r="H2621" s="15" t="str">
        <f t="shared" si="40"/>
        <v>nevyplněno</v>
      </c>
    </row>
    <row r="2622" spans="7:8" x14ac:dyDescent="0.25">
      <c r="G2622" s="12">
        <f>IF(H2622="ano",VLOOKUP('databáze bodů'!D2622,kubbATPmodel!$H$9:$HE$61,((HLOOKUP(F2622,kubbATPmodel!$I$5:$HE$61,56,0))+1),0),0)</f>
        <v>0</v>
      </c>
      <c r="H2622" s="15" t="str">
        <f t="shared" si="40"/>
        <v>nevyplněno</v>
      </c>
    </row>
    <row r="2623" spans="7:8" x14ac:dyDescent="0.25">
      <c r="G2623" s="12">
        <f>IF(H2623="ano",VLOOKUP('databáze bodů'!D2623,kubbATPmodel!$H$9:$HE$61,((HLOOKUP(F2623,kubbATPmodel!$I$5:$HE$61,56,0))+1),0),0)</f>
        <v>0</v>
      </c>
      <c r="H2623" s="15" t="str">
        <f t="shared" si="40"/>
        <v>nevyplněno</v>
      </c>
    </row>
    <row r="2624" spans="7:8" x14ac:dyDescent="0.25">
      <c r="G2624" s="12">
        <f>IF(H2624="ano",VLOOKUP('databáze bodů'!D2624,kubbATPmodel!$H$9:$HE$61,((HLOOKUP(F2624,kubbATPmodel!$I$5:$HE$61,56,0))+1),0),0)</f>
        <v>0</v>
      </c>
      <c r="H2624" s="15" t="str">
        <f t="shared" si="40"/>
        <v>nevyplněno</v>
      </c>
    </row>
    <row r="2625" spans="7:8" x14ac:dyDescent="0.25">
      <c r="G2625" s="12">
        <f>IF(H2625="ano",VLOOKUP('databáze bodů'!D2625,kubbATPmodel!$H$9:$HE$61,((HLOOKUP(F2625,kubbATPmodel!$I$5:$HE$61,56,0))+1),0),0)</f>
        <v>0</v>
      </c>
      <c r="H2625" s="15" t="str">
        <f t="shared" si="40"/>
        <v>nevyplněno</v>
      </c>
    </row>
    <row r="2626" spans="7:8" x14ac:dyDescent="0.25">
      <c r="G2626" s="12">
        <f>IF(H2626="ano",VLOOKUP('databáze bodů'!D2626,kubbATPmodel!$H$9:$HE$61,((HLOOKUP(F2626,kubbATPmodel!$I$5:$HE$61,56,0))+1),0),0)</f>
        <v>0</v>
      </c>
      <c r="H2626" s="15" t="str">
        <f t="shared" si="40"/>
        <v>nevyplněno</v>
      </c>
    </row>
    <row r="2627" spans="7:8" x14ac:dyDescent="0.25">
      <c r="G2627" s="12">
        <f>IF(H2627="ano",VLOOKUP('databáze bodů'!D2627,kubbATPmodel!$H$9:$HE$61,((HLOOKUP(F2627,kubbATPmodel!$I$5:$HE$61,56,0))+1),0),0)</f>
        <v>0</v>
      </c>
      <c r="H2627" s="15" t="str">
        <f t="shared" ref="H2627:H2690" si="41">IF(E2627=0,"nevyplněno",IF(($K$5-E2627)&lt;$K$3,"ano","ne"))</f>
        <v>nevyplněno</v>
      </c>
    </row>
    <row r="2628" spans="7:8" x14ac:dyDescent="0.25">
      <c r="G2628" s="12">
        <f>IF(H2628="ano",VLOOKUP('databáze bodů'!D2628,kubbATPmodel!$H$9:$HE$61,((HLOOKUP(F2628,kubbATPmodel!$I$5:$HE$61,56,0))+1),0),0)</f>
        <v>0</v>
      </c>
      <c r="H2628" s="15" t="str">
        <f t="shared" si="41"/>
        <v>nevyplněno</v>
      </c>
    </row>
    <row r="2629" spans="7:8" x14ac:dyDescent="0.25">
      <c r="G2629" s="12">
        <f>IF(H2629="ano",VLOOKUP('databáze bodů'!D2629,kubbATPmodel!$H$9:$HE$61,((HLOOKUP(F2629,kubbATPmodel!$I$5:$HE$61,56,0))+1),0),0)</f>
        <v>0</v>
      </c>
      <c r="H2629" s="15" t="str">
        <f t="shared" si="41"/>
        <v>nevyplněno</v>
      </c>
    </row>
    <row r="2630" spans="7:8" x14ac:dyDescent="0.25">
      <c r="G2630" s="12">
        <f>IF(H2630="ano",VLOOKUP('databáze bodů'!D2630,kubbATPmodel!$H$9:$HE$61,((HLOOKUP(F2630,kubbATPmodel!$I$5:$HE$61,56,0))+1),0),0)</f>
        <v>0</v>
      </c>
      <c r="H2630" s="15" t="str">
        <f t="shared" si="41"/>
        <v>nevyplněno</v>
      </c>
    </row>
    <row r="2631" spans="7:8" x14ac:dyDescent="0.25">
      <c r="G2631" s="12">
        <f>IF(H2631="ano",VLOOKUP('databáze bodů'!D2631,kubbATPmodel!$H$9:$HE$61,((HLOOKUP(F2631,kubbATPmodel!$I$5:$HE$61,56,0))+1),0),0)</f>
        <v>0</v>
      </c>
      <c r="H2631" s="15" t="str">
        <f t="shared" si="41"/>
        <v>nevyplněno</v>
      </c>
    </row>
    <row r="2632" spans="7:8" x14ac:dyDescent="0.25">
      <c r="G2632" s="12">
        <f>IF(H2632="ano",VLOOKUP('databáze bodů'!D2632,kubbATPmodel!$H$9:$HE$61,((HLOOKUP(F2632,kubbATPmodel!$I$5:$HE$61,56,0))+1),0),0)</f>
        <v>0</v>
      </c>
      <c r="H2632" s="15" t="str">
        <f t="shared" si="41"/>
        <v>nevyplněno</v>
      </c>
    </row>
    <row r="2633" spans="7:8" x14ac:dyDescent="0.25">
      <c r="G2633" s="12">
        <f>IF(H2633="ano",VLOOKUP('databáze bodů'!D2633,kubbATPmodel!$H$9:$HE$61,((HLOOKUP(F2633,kubbATPmodel!$I$5:$HE$61,56,0))+1),0),0)</f>
        <v>0</v>
      </c>
      <c r="H2633" s="15" t="str">
        <f t="shared" si="41"/>
        <v>nevyplněno</v>
      </c>
    </row>
    <row r="2634" spans="7:8" x14ac:dyDescent="0.25">
      <c r="G2634" s="12">
        <f>IF(H2634="ano",VLOOKUP('databáze bodů'!D2634,kubbATPmodel!$H$9:$HE$61,((HLOOKUP(F2634,kubbATPmodel!$I$5:$HE$61,56,0))+1),0),0)</f>
        <v>0</v>
      </c>
      <c r="H2634" s="15" t="str">
        <f t="shared" si="41"/>
        <v>nevyplněno</v>
      </c>
    </row>
    <row r="2635" spans="7:8" x14ac:dyDescent="0.25">
      <c r="G2635" s="12">
        <f>IF(H2635="ano",VLOOKUP('databáze bodů'!D2635,kubbATPmodel!$H$9:$HE$61,((HLOOKUP(F2635,kubbATPmodel!$I$5:$HE$61,56,0))+1),0),0)</f>
        <v>0</v>
      </c>
      <c r="H2635" s="15" t="str">
        <f t="shared" si="41"/>
        <v>nevyplněno</v>
      </c>
    </row>
    <row r="2636" spans="7:8" x14ac:dyDescent="0.25">
      <c r="G2636" s="12">
        <f>IF(H2636="ano",VLOOKUP('databáze bodů'!D2636,kubbATPmodel!$H$9:$HE$61,((HLOOKUP(F2636,kubbATPmodel!$I$5:$HE$61,56,0))+1),0),0)</f>
        <v>0</v>
      </c>
      <c r="H2636" s="15" t="str">
        <f t="shared" si="41"/>
        <v>nevyplněno</v>
      </c>
    </row>
    <row r="2637" spans="7:8" x14ac:dyDescent="0.25">
      <c r="G2637" s="12">
        <f>IF(H2637="ano",VLOOKUP('databáze bodů'!D2637,kubbATPmodel!$H$9:$HE$61,((HLOOKUP(F2637,kubbATPmodel!$I$5:$HE$61,56,0))+1),0),0)</f>
        <v>0</v>
      </c>
      <c r="H2637" s="15" t="str">
        <f t="shared" si="41"/>
        <v>nevyplněno</v>
      </c>
    </row>
    <row r="2638" spans="7:8" x14ac:dyDescent="0.25">
      <c r="G2638" s="12">
        <f>IF(H2638="ano",VLOOKUP('databáze bodů'!D2638,kubbATPmodel!$H$9:$HE$61,((HLOOKUP(F2638,kubbATPmodel!$I$5:$HE$61,56,0))+1),0),0)</f>
        <v>0</v>
      </c>
      <c r="H2638" s="15" t="str">
        <f t="shared" si="41"/>
        <v>nevyplněno</v>
      </c>
    </row>
    <row r="2639" spans="7:8" x14ac:dyDescent="0.25">
      <c r="G2639" s="12">
        <f>IF(H2639="ano",VLOOKUP('databáze bodů'!D2639,kubbATPmodel!$H$9:$HE$61,((HLOOKUP(F2639,kubbATPmodel!$I$5:$HE$61,56,0))+1),0),0)</f>
        <v>0</v>
      </c>
      <c r="H2639" s="15" t="str">
        <f t="shared" si="41"/>
        <v>nevyplněno</v>
      </c>
    </row>
    <row r="2640" spans="7:8" x14ac:dyDescent="0.25">
      <c r="G2640" s="12">
        <f>IF(H2640="ano",VLOOKUP('databáze bodů'!D2640,kubbATPmodel!$H$9:$HE$61,((HLOOKUP(F2640,kubbATPmodel!$I$5:$HE$61,56,0))+1),0),0)</f>
        <v>0</v>
      </c>
      <c r="H2640" s="15" t="str">
        <f t="shared" si="41"/>
        <v>nevyplněno</v>
      </c>
    </row>
    <row r="2641" spans="7:8" x14ac:dyDescent="0.25">
      <c r="G2641" s="12">
        <f>IF(H2641="ano",VLOOKUP('databáze bodů'!D2641,kubbATPmodel!$H$9:$HE$61,((HLOOKUP(F2641,kubbATPmodel!$I$5:$HE$61,56,0))+1),0),0)</f>
        <v>0</v>
      </c>
      <c r="H2641" s="15" t="str">
        <f t="shared" si="41"/>
        <v>nevyplněno</v>
      </c>
    </row>
    <row r="2642" spans="7:8" x14ac:dyDescent="0.25">
      <c r="G2642" s="12">
        <f>IF(H2642="ano",VLOOKUP('databáze bodů'!D2642,kubbATPmodel!$H$9:$HE$61,((HLOOKUP(F2642,kubbATPmodel!$I$5:$HE$61,56,0))+1),0),0)</f>
        <v>0</v>
      </c>
      <c r="H2642" s="15" t="str">
        <f t="shared" si="41"/>
        <v>nevyplněno</v>
      </c>
    </row>
    <row r="2643" spans="7:8" x14ac:dyDescent="0.25">
      <c r="G2643" s="12">
        <f>IF(H2643="ano",VLOOKUP('databáze bodů'!D2643,kubbATPmodel!$H$9:$HE$61,((HLOOKUP(F2643,kubbATPmodel!$I$5:$HE$61,56,0))+1),0),0)</f>
        <v>0</v>
      </c>
      <c r="H2643" s="15" t="str">
        <f t="shared" si="41"/>
        <v>nevyplněno</v>
      </c>
    </row>
    <row r="2644" spans="7:8" x14ac:dyDescent="0.25">
      <c r="G2644" s="12">
        <f>IF(H2644="ano",VLOOKUP('databáze bodů'!D2644,kubbATPmodel!$H$9:$HE$61,((HLOOKUP(F2644,kubbATPmodel!$I$5:$HE$61,56,0))+1),0),0)</f>
        <v>0</v>
      </c>
      <c r="H2644" s="15" t="str">
        <f t="shared" si="41"/>
        <v>nevyplněno</v>
      </c>
    </row>
    <row r="2645" spans="7:8" x14ac:dyDescent="0.25">
      <c r="G2645" s="12">
        <f>IF(H2645="ano",VLOOKUP('databáze bodů'!D2645,kubbATPmodel!$H$9:$HE$61,((HLOOKUP(F2645,kubbATPmodel!$I$5:$HE$61,56,0))+1),0),0)</f>
        <v>0</v>
      </c>
      <c r="H2645" s="15" t="str">
        <f t="shared" si="41"/>
        <v>nevyplněno</v>
      </c>
    </row>
    <row r="2646" spans="7:8" x14ac:dyDescent="0.25">
      <c r="G2646" s="12">
        <f>IF(H2646="ano",VLOOKUP('databáze bodů'!D2646,kubbATPmodel!$H$9:$HE$61,((HLOOKUP(F2646,kubbATPmodel!$I$5:$HE$61,56,0))+1),0),0)</f>
        <v>0</v>
      </c>
      <c r="H2646" s="15" t="str">
        <f t="shared" si="41"/>
        <v>nevyplněno</v>
      </c>
    </row>
    <row r="2647" spans="7:8" x14ac:dyDescent="0.25">
      <c r="G2647" s="12">
        <f>IF(H2647="ano",VLOOKUP('databáze bodů'!D2647,kubbATPmodel!$H$9:$HE$61,((HLOOKUP(F2647,kubbATPmodel!$I$5:$HE$61,56,0))+1),0),0)</f>
        <v>0</v>
      </c>
      <c r="H2647" s="15" t="str">
        <f t="shared" si="41"/>
        <v>nevyplněno</v>
      </c>
    </row>
    <row r="2648" spans="7:8" x14ac:dyDescent="0.25">
      <c r="G2648" s="12">
        <f>IF(H2648="ano",VLOOKUP('databáze bodů'!D2648,kubbATPmodel!$H$9:$HE$61,((HLOOKUP(F2648,kubbATPmodel!$I$5:$HE$61,56,0))+1),0),0)</f>
        <v>0</v>
      </c>
      <c r="H2648" s="15" t="str">
        <f t="shared" si="41"/>
        <v>nevyplněno</v>
      </c>
    </row>
    <row r="2649" spans="7:8" x14ac:dyDescent="0.25">
      <c r="G2649" s="12">
        <f>IF(H2649="ano",VLOOKUP('databáze bodů'!D2649,kubbATPmodel!$H$9:$HE$61,((HLOOKUP(F2649,kubbATPmodel!$I$5:$HE$61,56,0))+1),0),0)</f>
        <v>0</v>
      </c>
      <c r="H2649" s="15" t="str">
        <f t="shared" si="41"/>
        <v>nevyplněno</v>
      </c>
    </row>
    <row r="2650" spans="7:8" x14ac:dyDescent="0.25">
      <c r="G2650" s="12">
        <f>IF(H2650="ano",VLOOKUP('databáze bodů'!D2650,kubbATPmodel!$H$9:$HE$61,((HLOOKUP(F2650,kubbATPmodel!$I$5:$HE$61,56,0))+1),0),0)</f>
        <v>0</v>
      </c>
      <c r="H2650" s="15" t="str">
        <f t="shared" si="41"/>
        <v>nevyplněno</v>
      </c>
    </row>
    <row r="2651" spans="7:8" x14ac:dyDescent="0.25">
      <c r="G2651" s="12">
        <f>IF(H2651="ano",VLOOKUP('databáze bodů'!D2651,kubbATPmodel!$H$9:$HE$61,((HLOOKUP(F2651,kubbATPmodel!$I$5:$HE$61,56,0))+1),0),0)</f>
        <v>0</v>
      </c>
      <c r="H2651" s="15" t="str">
        <f t="shared" si="41"/>
        <v>nevyplněno</v>
      </c>
    </row>
    <row r="2652" spans="7:8" x14ac:dyDescent="0.25">
      <c r="G2652" s="12">
        <f>IF(H2652="ano",VLOOKUP('databáze bodů'!D2652,kubbATPmodel!$H$9:$HE$61,((HLOOKUP(F2652,kubbATPmodel!$I$5:$HE$61,56,0))+1),0),0)</f>
        <v>0</v>
      </c>
      <c r="H2652" s="15" t="str">
        <f t="shared" si="41"/>
        <v>nevyplněno</v>
      </c>
    </row>
    <row r="2653" spans="7:8" x14ac:dyDescent="0.25">
      <c r="G2653" s="12">
        <f>IF(H2653="ano",VLOOKUP('databáze bodů'!D2653,kubbATPmodel!$H$9:$HE$61,((HLOOKUP(F2653,kubbATPmodel!$I$5:$HE$61,56,0))+1),0),0)</f>
        <v>0</v>
      </c>
      <c r="H2653" s="15" t="str">
        <f t="shared" si="41"/>
        <v>nevyplněno</v>
      </c>
    </row>
    <row r="2654" spans="7:8" x14ac:dyDescent="0.25">
      <c r="G2654" s="12">
        <f>IF(H2654="ano",VLOOKUP('databáze bodů'!D2654,kubbATPmodel!$H$9:$HE$61,((HLOOKUP(F2654,kubbATPmodel!$I$5:$HE$61,56,0))+1),0),0)</f>
        <v>0</v>
      </c>
      <c r="H2654" s="15" t="str">
        <f t="shared" si="41"/>
        <v>nevyplněno</v>
      </c>
    </row>
    <row r="2655" spans="7:8" x14ac:dyDescent="0.25">
      <c r="G2655" s="12">
        <f>IF(H2655="ano",VLOOKUP('databáze bodů'!D2655,kubbATPmodel!$H$9:$HE$61,((HLOOKUP(F2655,kubbATPmodel!$I$5:$HE$61,56,0))+1),0),0)</f>
        <v>0</v>
      </c>
      <c r="H2655" s="15" t="str">
        <f t="shared" si="41"/>
        <v>nevyplněno</v>
      </c>
    </row>
    <row r="2656" spans="7:8" x14ac:dyDescent="0.25">
      <c r="G2656" s="12">
        <f>IF(H2656="ano",VLOOKUP('databáze bodů'!D2656,kubbATPmodel!$H$9:$HE$61,((HLOOKUP(F2656,kubbATPmodel!$I$5:$HE$61,56,0))+1),0),0)</f>
        <v>0</v>
      </c>
      <c r="H2656" s="15" t="str">
        <f t="shared" si="41"/>
        <v>nevyplněno</v>
      </c>
    </row>
    <row r="2657" spans="7:8" x14ac:dyDescent="0.25">
      <c r="G2657" s="12">
        <f>IF(H2657="ano",VLOOKUP('databáze bodů'!D2657,kubbATPmodel!$H$9:$HE$61,((HLOOKUP(F2657,kubbATPmodel!$I$5:$HE$61,56,0))+1),0),0)</f>
        <v>0</v>
      </c>
      <c r="H2657" s="15" t="str">
        <f t="shared" si="41"/>
        <v>nevyplněno</v>
      </c>
    </row>
    <row r="2658" spans="7:8" x14ac:dyDescent="0.25">
      <c r="G2658" s="12">
        <f>IF(H2658="ano",VLOOKUP('databáze bodů'!D2658,kubbATPmodel!$H$9:$HE$61,((HLOOKUP(F2658,kubbATPmodel!$I$5:$HE$61,56,0))+1),0),0)</f>
        <v>0</v>
      </c>
      <c r="H2658" s="15" t="str">
        <f t="shared" si="41"/>
        <v>nevyplněno</v>
      </c>
    </row>
    <row r="2659" spans="7:8" x14ac:dyDescent="0.25">
      <c r="G2659" s="12">
        <f>IF(H2659="ano",VLOOKUP('databáze bodů'!D2659,kubbATPmodel!$H$9:$HE$61,((HLOOKUP(F2659,kubbATPmodel!$I$5:$HE$61,56,0))+1),0),0)</f>
        <v>0</v>
      </c>
      <c r="H2659" s="15" t="str">
        <f t="shared" si="41"/>
        <v>nevyplněno</v>
      </c>
    </row>
    <row r="2660" spans="7:8" x14ac:dyDescent="0.25">
      <c r="G2660" s="12">
        <f>IF(H2660="ano",VLOOKUP('databáze bodů'!D2660,kubbATPmodel!$H$9:$HE$61,((HLOOKUP(F2660,kubbATPmodel!$I$5:$HE$61,56,0))+1),0),0)</f>
        <v>0</v>
      </c>
      <c r="H2660" s="15" t="str">
        <f t="shared" si="41"/>
        <v>nevyplněno</v>
      </c>
    </row>
    <row r="2661" spans="7:8" x14ac:dyDescent="0.25">
      <c r="G2661" s="12">
        <f>IF(H2661="ano",VLOOKUP('databáze bodů'!D2661,kubbATPmodel!$H$9:$HE$61,((HLOOKUP(F2661,kubbATPmodel!$I$5:$HE$61,56,0))+1),0),0)</f>
        <v>0</v>
      </c>
      <c r="H2661" s="15" t="str">
        <f t="shared" si="41"/>
        <v>nevyplněno</v>
      </c>
    </row>
    <row r="2662" spans="7:8" x14ac:dyDescent="0.25">
      <c r="G2662" s="12">
        <f>IF(H2662="ano",VLOOKUP('databáze bodů'!D2662,kubbATPmodel!$H$9:$HE$61,((HLOOKUP(F2662,kubbATPmodel!$I$5:$HE$61,56,0))+1),0),0)</f>
        <v>0</v>
      </c>
      <c r="H2662" s="15" t="str">
        <f t="shared" si="41"/>
        <v>nevyplněno</v>
      </c>
    </row>
    <row r="2663" spans="7:8" x14ac:dyDescent="0.25">
      <c r="G2663" s="12">
        <f>IF(H2663="ano",VLOOKUP('databáze bodů'!D2663,kubbATPmodel!$H$9:$HE$61,((HLOOKUP(F2663,kubbATPmodel!$I$5:$HE$61,56,0))+1),0),0)</f>
        <v>0</v>
      </c>
      <c r="H2663" s="15" t="str">
        <f t="shared" si="41"/>
        <v>nevyplněno</v>
      </c>
    </row>
    <row r="2664" spans="7:8" x14ac:dyDescent="0.25">
      <c r="G2664" s="12">
        <f>IF(H2664="ano",VLOOKUP('databáze bodů'!D2664,kubbATPmodel!$H$9:$HE$61,((HLOOKUP(F2664,kubbATPmodel!$I$5:$HE$61,56,0))+1),0),0)</f>
        <v>0</v>
      </c>
      <c r="H2664" s="15" t="str">
        <f t="shared" si="41"/>
        <v>nevyplněno</v>
      </c>
    </row>
    <row r="2665" spans="7:8" x14ac:dyDescent="0.25">
      <c r="G2665" s="12">
        <f>IF(H2665="ano",VLOOKUP('databáze bodů'!D2665,kubbATPmodel!$H$9:$HE$61,((HLOOKUP(F2665,kubbATPmodel!$I$5:$HE$61,56,0))+1),0),0)</f>
        <v>0</v>
      </c>
      <c r="H2665" s="15" t="str">
        <f t="shared" si="41"/>
        <v>nevyplněno</v>
      </c>
    </row>
    <row r="2666" spans="7:8" x14ac:dyDescent="0.25">
      <c r="G2666" s="12">
        <f>IF(H2666="ano",VLOOKUP('databáze bodů'!D2666,kubbATPmodel!$H$9:$HE$61,((HLOOKUP(F2666,kubbATPmodel!$I$5:$HE$61,56,0))+1),0),0)</f>
        <v>0</v>
      </c>
      <c r="H2666" s="15" t="str">
        <f t="shared" si="41"/>
        <v>nevyplněno</v>
      </c>
    </row>
    <row r="2667" spans="7:8" x14ac:dyDescent="0.25">
      <c r="G2667" s="12">
        <f>IF(H2667="ano",VLOOKUP('databáze bodů'!D2667,kubbATPmodel!$H$9:$HE$61,((HLOOKUP(F2667,kubbATPmodel!$I$5:$HE$61,56,0))+1),0),0)</f>
        <v>0</v>
      </c>
      <c r="H2667" s="15" t="str">
        <f t="shared" si="41"/>
        <v>nevyplněno</v>
      </c>
    </row>
    <row r="2668" spans="7:8" x14ac:dyDescent="0.25">
      <c r="G2668" s="12">
        <f>IF(H2668="ano",VLOOKUP('databáze bodů'!D2668,kubbATPmodel!$H$9:$HE$61,((HLOOKUP(F2668,kubbATPmodel!$I$5:$HE$61,56,0))+1),0),0)</f>
        <v>0</v>
      </c>
      <c r="H2668" s="15" t="str">
        <f t="shared" si="41"/>
        <v>nevyplněno</v>
      </c>
    </row>
    <row r="2669" spans="7:8" x14ac:dyDescent="0.25">
      <c r="G2669" s="12">
        <f>IF(H2669="ano",VLOOKUP('databáze bodů'!D2669,kubbATPmodel!$H$9:$HE$61,((HLOOKUP(F2669,kubbATPmodel!$I$5:$HE$61,56,0))+1),0),0)</f>
        <v>0</v>
      </c>
      <c r="H2669" s="15" t="str">
        <f t="shared" si="41"/>
        <v>nevyplněno</v>
      </c>
    </row>
    <row r="2670" spans="7:8" x14ac:dyDescent="0.25">
      <c r="G2670" s="12">
        <f>IF(H2670="ano",VLOOKUP('databáze bodů'!D2670,kubbATPmodel!$H$9:$HE$61,((HLOOKUP(F2670,kubbATPmodel!$I$5:$HE$61,56,0))+1),0),0)</f>
        <v>0</v>
      </c>
      <c r="H2670" s="15" t="str">
        <f t="shared" si="41"/>
        <v>nevyplněno</v>
      </c>
    </row>
    <row r="2671" spans="7:8" x14ac:dyDescent="0.25">
      <c r="G2671" s="12">
        <f>IF(H2671="ano",VLOOKUP('databáze bodů'!D2671,kubbATPmodel!$H$9:$HE$61,((HLOOKUP(F2671,kubbATPmodel!$I$5:$HE$61,56,0))+1),0),0)</f>
        <v>0</v>
      </c>
      <c r="H2671" s="15" t="str">
        <f t="shared" si="41"/>
        <v>nevyplněno</v>
      </c>
    </row>
    <row r="2672" spans="7:8" x14ac:dyDescent="0.25">
      <c r="G2672" s="12">
        <f>IF(H2672="ano",VLOOKUP('databáze bodů'!D2672,kubbATPmodel!$H$9:$HE$61,((HLOOKUP(F2672,kubbATPmodel!$I$5:$HE$61,56,0))+1),0),0)</f>
        <v>0</v>
      </c>
      <c r="H2672" s="15" t="str">
        <f t="shared" si="41"/>
        <v>nevyplněno</v>
      </c>
    </row>
    <row r="2673" spans="7:8" x14ac:dyDescent="0.25">
      <c r="G2673" s="12">
        <f>IF(H2673="ano",VLOOKUP('databáze bodů'!D2673,kubbATPmodel!$H$9:$HE$61,((HLOOKUP(F2673,kubbATPmodel!$I$5:$HE$61,56,0))+1),0),0)</f>
        <v>0</v>
      </c>
      <c r="H2673" s="15" t="str">
        <f t="shared" si="41"/>
        <v>nevyplněno</v>
      </c>
    </row>
    <row r="2674" spans="7:8" x14ac:dyDescent="0.25">
      <c r="G2674" s="12">
        <f>IF(H2674="ano",VLOOKUP('databáze bodů'!D2674,kubbATPmodel!$H$9:$HE$61,((HLOOKUP(F2674,kubbATPmodel!$I$5:$HE$61,56,0))+1),0),0)</f>
        <v>0</v>
      </c>
      <c r="H2674" s="15" t="str">
        <f t="shared" si="41"/>
        <v>nevyplněno</v>
      </c>
    </row>
    <row r="2675" spans="7:8" x14ac:dyDescent="0.25">
      <c r="G2675" s="12">
        <f>IF(H2675="ano",VLOOKUP('databáze bodů'!D2675,kubbATPmodel!$H$9:$HE$61,((HLOOKUP(F2675,kubbATPmodel!$I$5:$HE$61,56,0))+1),0),0)</f>
        <v>0</v>
      </c>
      <c r="H2675" s="15" t="str">
        <f t="shared" si="41"/>
        <v>nevyplněno</v>
      </c>
    </row>
    <row r="2676" spans="7:8" x14ac:dyDescent="0.25">
      <c r="G2676" s="12">
        <f>IF(H2676="ano",VLOOKUP('databáze bodů'!D2676,kubbATPmodel!$H$9:$HE$61,((HLOOKUP(F2676,kubbATPmodel!$I$5:$HE$61,56,0))+1),0),0)</f>
        <v>0</v>
      </c>
      <c r="H2676" s="15" t="str">
        <f t="shared" si="41"/>
        <v>nevyplněno</v>
      </c>
    </row>
    <row r="2677" spans="7:8" x14ac:dyDescent="0.25">
      <c r="G2677" s="12">
        <f>IF(H2677="ano",VLOOKUP('databáze bodů'!D2677,kubbATPmodel!$H$9:$HE$61,((HLOOKUP(F2677,kubbATPmodel!$I$5:$HE$61,56,0))+1),0),0)</f>
        <v>0</v>
      </c>
      <c r="H2677" s="15" t="str">
        <f t="shared" si="41"/>
        <v>nevyplněno</v>
      </c>
    </row>
    <row r="2678" spans="7:8" x14ac:dyDescent="0.25">
      <c r="G2678" s="12">
        <f>IF(H2678="ano",VLOOKUP('databáze bodů'!D2678,kubbATPmodel!$H$9:$HE$61,((HLOOKUP(F2678,kubbATPmodel!$I$5:$HE$61,56,0))+1),0),0)</f>
        <v>0</v>
      </c>
      <c r="H2678" s="15" t="str">
        <f t="shared" si="41"/>
        <v>nevyplněno</v>
      </c>
    </row>
    <row r="2679" spans="7:8" x14ac:dyDescent="0.25">
      <c r="G2679" s="12">
        <f>IF(H2679="ano",VLOOKUP('databáze bodů'!D2679,kubbATPmodel!$H$9:$HE$61,((HLOOKUP(F2679,kubbATPmodel!$I$5:$HE$61,56,0))+1),0),0)</f>
        <v>0</v>
      </c>
      <c r="H2679" s="15" t="str">
        <f t="shared" si="41"/>
        <v>nevyplněno</v>
      </c>
    </row>
    <row r="2680" spans="7:8" x14ac:dyDescent="0.25">
      <c r="G2680" s="12">
        <f>IF(H2680="ano",VLOOKUP('databáze bodů'!D2680,kubbATPmodel!$H$9:$HE$61,((HLOOKUP(F2680,kubbATPmodel!$I$5:$HE$61,56,0))+1),0),0)</f>
        <v>0</v>
      </c>
      <c r="H2680" s="15" t="str">
        <f t="shared" si="41"/>
        <v>nevyplněno</v>
      </c>
    </row>
    <row r="2681" spans="7:8" x14ac:dyDescent="0.25">
      <c r="G2681" s="12">
        <f>IF(H2681="ano",VLOOKUP('databáze bodů'!D2681,kubbATPmodel!$H$9:$HE$61,((HLOOKUP(F2681,kubbATPmodel!$I$5:$HE$61,56,0))+1),0),0)</f>
        <v>0</v>
      </c>
      <c r="H2681" s="15" t="str">
        <f t="shared" si="41"/>
        <v>nevyplněno</v>
      </c>
    </row>
    <row r="2682" spans="7:8" x14ac:dyDescent="0.25">
      <c r="G2682" s="12">
        <f>IF(H2682="ano",VLOOKUP('databáze bodů'!D2682,kubbATPmodel!$H$9:$HE$61,((HLOOKUP(F2682,kubbATPmodel!$I$5:$HE$61,56,0))+1),0),0)</f>
        <v>0</v>
      </c>
      <c r="H2682" s="15" t="str">
        <f t="shared" si="41"/>
        <v>nevyplněno</v>
      </c>
    </row>
    <row r="2683" spans="7:8" x14ac:dyDescent="0.25">
      <c r="G2683" s="12">
        <f>IF(H2683="ano",VLOOKUP('databáze bodů'!D2683,kubbATPmodel!$H$9:$HE$61,((HLOOKUP(F2683,kubbATPmodel!$I$5:$HE$61,56,0))+1),0),0)</f>
        <v>0</v>
      </c>
      <c r="H2683" s="15" t="str">
        <f t="shared" si="41"/>
        <v>nevyplněno</v>
      </c>
    </row>
    <row r="2684" spans="7:8" x14ac:dyDescent="0.25">
      <c r="G2684" s="12">
        <f>IF(H2684="ano",VLOOKUP('databáze bodů'!D2684,kubbATPmodel!$H$9:$HE$61,((HLOOKUP(F2684,kubbATPmodel!$I$5:$HE$61,56,0))+1),0),0)</f>
        <v>0</v>
      </c>
      <c r="H2684" s="15" t="str">
        <f t="shared" si="41"/>
        <v>nevyplněno</v>
      </c>
    </row>
    <row r="2685" spans="7:8" x14ac:dyDescent="0.25">
      <c r="G2685" s="12">
        <f>IF(H2685="ano",VLOOKUP('databáze bodů'!D2685,kubbATPmodel!$H$9:$HE$61,((HLOOKUP(F2685,kubbATPmodel!$I$5:$HE$61,56,0))+1),0),0)</f>
        <v>0</v>
      </c>
      <c r="H2685" s="15" t="str">
        <f t="shared" si="41"/>
        <v>nevyplněno</v>
      </c>
    </row>
    <row r="2686" spans="7:8" x14ac:dyDescent="0.25">
      <c r="G2686" s="12">
        <f>IF(H2686="ano",VLOOKUP('databáze bodů'!D2686,kubbATPmodel!$H$9:$HE$61,((HLOOKUP(F2686,kubbATPmodel!$I$5:$HE$61,56,0))+1),0),0)</f>
        <v>0</v>
      </c>
      <c r="H2686" s="15" t="str">
        <f t="shared" si="41"/>
        <v>nevyplněno</v>
      </c>
    </row>
    <row r="2687" spans="7:8" x14ac:dyDescent="0.25">
      <c r="G2687" s="12">
        <f>IF(H2687="ano",VLOOKUP('databáze bodů'!D2687,kubbATPmodel!$H$9:$HE$61,((HLOOKUP(F2687,kubbATPmodel!$I$5:$HE$61,56,0))+1),0),0)</f>
        <v>0</v>
      </c>
      <c r="H2687" s="15" t="str">
        <f t="shared" si="41"/>
        <v>nevyplněno</v>
      </c>
    </row>
    <row r="2688" spans="7:8" x14ac:dyDescent="0.25">
      <c r="G2688" s="12">
        <f>IF(H2688="ano",VLOOKUP('databáze bodů'!D2688,kubbATPmodel!$H$9:$HE$61,((HLOOKUP(F2688,kubbATPmodel!$I$5:$HE$61,56,0))+1),0),0)</f>
        <v>0</v>
      </c>
      <c r="H2688" s="15" t="str">
        <f t="shared" si="41"/>
        <v>nevyplněno</v>
      </c>
    </row>
    <row r="2689" spans="7:8" x14ac:dyDescent="0.25">
      <c r="G2689" s="12">
        <f>IF(H2689="ano",VLOOKUP('databáze bodů'!D2689,kubbATPmodel!$H$9:$HE$61,((HLOOKUP(F2689,kubbATPmodel!$I$5:$HE$61,56,0))+1),0),0)</f>
        <v>0</v>
      </c>
      <c r="H2689" s="15" t="str">
        <f t="shared" si="41"/>
        <v>nevyplněno</v>
      </c>
    </row>
    <row r="2690" spans="7:8" x14ac:dyDescent="0.25">
      <c r="G2690" s="12">
        <f>IF(H2690="ano",VLOOKUP('databáze bodů'!D2690,kubbATPmodel!$H$9:$HE$61,((HLOOKUP(F2690,kubbATPmodel!$I$5:$HE$61,56,0))+1),0),0)</f>
        <v>0</v>
      </c>
      <c r="H2690" s="15" t="str">
        <f t="shared" si="41"/>
        <v>nevyplněno</v>
      </c>
    </row>
    <row r="2691" spans="7:8" x14ac:dyDescent="0.25">
      <c r="G2691" s="12">
        <f>IF(H2691="ano",VLOOKUP('databáze bodů'!D2691,kubbATPmodel!$H$9:$HE$61,((HLOOKUP(F2691,kubbATPmodel!$I$5:$HE$61,56,0))+1),0),0)</f>
        <v>0</v>
      </c>
      <c r="H2691" s="15" t="str">
        <f t="shared" ref="H2691:H2754" si="42">IF(E2691=0,"nevyplněno",IF(($K$5-E2691)&lt;$K$3,"ano","ne"))</f>
        <v>nevyplněno</v>
      </c>
    </row>
    <row r="2692" spans="7:8" x14ac:dyDescent="0.25">
      <c r="G2692" s="12">
        <f>IF(H2692="ano",VLOOKUP('databáze bodů'!D2692,kubbATPmodel!$H$9:$HE$61,((HLOOKUP(F2692,kubbATPmodel!$I$5:$HE$61,56,0))+1),0),0)</f>
        <v>0</v>
      </c>
      <c r="H2692" s="15" t="str">
        <f t="shared" si="42"/>
        <v>nevyplněno</v>
      </c>
    </row>
    <row r="2693" spans="7:8" x14ac:dyDescent="0.25">
      <c r="G2693" s="12">
        <f>IF(H2693="ano",VLOOKUP('databáze bodů'!D2693,kubbATPmodel!$H$9:$HE$61,((HLOOKUP(F2693,kubbATPmodel!$I$5:$HE$61,56,0))+1),0),0)</f>
        <v>0</v>
      </c>
      <c r="H2693" s="15" t="str">
        <f t="shared" si="42"/>
        <v>nevyplněno</v>
      </c>
    </row>
    <row r="2694" spans="7:8" x14ac:dyDescent="0.25">
      <c r="G2694" s="12">
        <f>IF(H2694="ano",VLOOKUP('databáze bodů'!D2694,kubbATPmodel!$H$9:$HE$61,((HLOOKUP(F2694,kubbATPmodel!$I$5:$HE$61,56,0))+1),0),0)</f>
        <v>0</v>
      </c>
      <c r="H2694" s="15" t="str">
        <f t="shared" si="42"/>
        <v>nevyplněno</v>
      </c>
    </row>
    <row r="2695" spans="7:8" x14ac:dyDescent="0.25">
      <c r="G2695" s="12">
        <f>IF(H2695="ano",VLOOKUP('databáze bodů'!D2695,kubbATPmodel!$H$9:$HE$61,((HLOOKUP(F2695,kubbATPmodel!$I$5:$HE$61,56,0))+1),0),0)</f>
        <v>0</v>
      </c>
      <c r="H2695" s="15" t="str">
        <f t="shared" si="42"/>
        <v>nevyplněno</v>
      </c>
    </row>
    <row r="2696" spans="7:8" x14ac:dyDescent="0.25">
      <c r="G2696" s="12">
        <f>IF(H2696="ano",VLOOKUP('databáze bodů'!D2696,kubbATPmodel!$H$9:$HE$61,((HLOOKUP(F2696,kubbATPmodel!$I$5:$HE$61,56,0))+1),0),0)</f>
        <v>0</v>
      </c>
      <c r="H2696" s="15" t="str">
        <f t="shared" si="42"/>
        <v>nevyplněno</v>
      </c>
    </row>
    <row r="2697" spans="7:8" x14ac:dyDescent="0.25">
      <c r="G2697" s="12">
        <f>IF(H2697="ano",VLOOKUP('databáze bodů'!D2697,kubbATPmodel!$H$9:$HE$61,((HLOOKUP(F2697,kubbATPmodel!$I$5:$HE$61,56,0))+1),0),0)</f>
        <v>0</v>
      </c>
      <c r="H2697" s="15" t="str">
        <f t="shared" si="42"/>
        <v>nevyplněno</v>
      </c>
    </row>
    <row r="2698" spans="7:8" x14ac:dyDescent="0.25">
      <c r="G2698" s="12">
        <f>IF(H2698="ano",VLOOKUP('databáze bodů'!D2698,kubbATPmodel!$H$9:$HE$61,((HLOOKUP(F2698,kubbATPmodel!$I$5:$HE$61,56,0))+1),0),0)</f>
        <v>0</v>
      </c>
      <c r="H2698" s="15" t="str">
        <f t="shared" si="42"/>
        <v>nevyplněno</v>
      </c>
    </row>
    <row r="2699" spans="7:8" x14ac:dyDescent="0.25">
      <c r="G2699" s="12">
        <f>IF(H2699="ano",VLOOKUP('databáze bodů'!D2699,kubbATPmodel!$H$9:$HE$61,((HLOOKUP(F2699,kubbATPmodel!$I$5:$HE$61,56,0))+1),0),0)</f>
        <v>0</v>
      </c>
      <c r="H2699" s="15" t="str">
        <f t="shared" si="42"/>
        <v>nevyplněno</v>
      </c>
    </row>
    <row r="2700" spans="7:8" x14ac:dyDescent="0.25">
      <c r="G2700" s="12">
        <f>IF(H2700="ano",VLOOKUP('databáze bodů'!D2700,kubbATPmodel!$H$9:$HE$61,((HLOOKUP(F2700,kubbATPmodel!$I$5:$HE$61,56,0))+1),0),0)</f>
        <v>0</v>
      </c>
      <c r="H2700" s="15" t="str">
        <f t="shared" si="42"/>
        <v>nevyplněno</v>
      </c>
    </row>
    <row r="2701" spans="7:8" x14ac:dyDescent="0.25">
      <c r="G2701" s="12">
        <f>IF(H2701="ano",VLOOKUP('databáze bodů'!D2701,kubbATPmodel!$H$9:$HE$61,((HLOOKUP(F2701,kubbATPmodel!$I$5:$HE$61,56,0))+1),0),0)</f>
        <v>0</v>
      </c>
      <c r="H2701" s="15" t="str">
        <f t="shared" si="42"/>
        <v>nevyplněno</v>
      </c>
    </row>
    <row r="2702" spans="7:8" x14ac:dyDescent="0.25">
      <c r="G2702" s="12">
        <f>IF(H2702="ano",VLOOKUP('databáze bodů'!D2702,kubbATPmodel!$H$9:$HE$61,((HLOOKUP(F2702,kubbATPmodel!$I$5:$HE$61,56,0))+1),0),0)</f>
        <v>0</v>
      </c>
      <c r="H2702" s="15" t="str">
        <f t="shared" si="42"/>
        <v>nevyplněno</v>
      </c>
    </row>
    <row r="2703" spans="7:8" x14ac:dyDescent="0.25">
      <c r="G2703" s="12">
        <f>IF(H2703="ano",VLOOKUP('databáze bodů'!D2703,kubbATPmodel!$H$9:$HE$61,((HLOOKUP(F2703,kubbATPmodel!$I$5:$HE$61,56,0))+1),0),0)</f>
        <v>0</v>
      </c>
      <c r="H2703" s="15" t="str">
        <f t="shared" si="42"/>
        <v>nevyplněno</v>
      </c>
    </row>
    <row r="2704" spans="7:8" x14ac:dyDescent="0.25">
      <c r="G2704" s="12">
        <f>IF(H2704="ano",VLOOKUP('databáze bodů'!D2704,kubbATPmodel!$H$9:$HE$61,((HLOOKUP(F2704,kubbATPmodel!$I$5:$HE$61,56,0))+1),0),0)</f>
        <v>0</v>
      </c>
      <c r="H2704" s="15" t="str">
        <f t="shared" si="42"/>
        <v>nevyplněno</v>
      </c>
    </row>
    <row r="2705" spans="7:8" x14ac:dyDescent="0.25">
      <c r="G2705" s="12">
        <f>IF(H2705="ano",VLOOKUP('databáze bodů'!D2705,kubbATPmodel!$H$9:$HE$61,((HLOOKUP(F2705,kubbATPmodel!$I$5:$HE$61,56,0))+1),0),0)</f>
        <v>0</v>
      </c>
      <c r="H2705" s="15" t="str">
        <f t="shared" si="42"/>
        <v>nevyplněno</v>
      </c>
    </row>
    <row r="2706" spans="7:8" x14ac:dyDescent="0.25">
      <c r="G2706" s="12">
        <f>IF(H2706="ano",VLOOKUP('databáze bodů'!D2706,kubbATPmodel!$H$9:$HE$61,((HLOOKUP(F2706,kubbATPmodel!$I$5:$HE$61,56,0))+1),0),0)</f>
        <v>0</v>
      </c>
      <c r="H2706" s="15" t="str">
        <f t="shared" si="42"/>
        <v>nevyplněno</v>
      </c>
    </row>
    <row r="2707" spans="7:8" x14ac:dyDescent="0.25">
      <c r="G2707" s="12">
        <f>IF(H2707="ano",VLOOKUP('databáze bodů'!D2707,kubbATPmodel!$H$9:$HE$61,((HLOOKUP(F2707,kubbATPmodel!$I$5:$HE$61,56,0))+1),0),0)</f>
        <v>0</v>
      </c>
      <c r="H2707" s="15" t="str">
        <f t="shared" si="42"/>
        <v>nevyplněno</v>
      </c>
    </row>
    <row r="2708" spans="7:8" x14ac:dyDescent="0.25">
      <c r="G2708" s="12">
        <f>IF(H2708="ano",VLOOKUP('databáze bodů'!D2708,kubbATPmodel!$H$9:$HE$61,((HLOOKUP(F2708,kubbATPmodel!$I$5:$HE$61,56,0))+1),0),0)</f>
        <v>0</v>
      </c>
      <c r="H2708" s="15" t="str">
        <f t="shared" si="42"/>
        <v>nevyplněno</v>
      </c>
    </row>
    <row r="2709" spans="7:8" x14ac:dyDescent="0.25">
      <c r="G2709" s="12">
        <f>IF(H2709="ano",VLOOKUP('databáze bodů'!D2709,kubbATPmodel!$H$9:$HE$61,((HLOOKUP(F2709,kubbATPmodel!$I$5:$HE$61,56,0))+1),0),0)</f>
        <v>0</v>
      </c>
      <c r="H2709" s="15" t="str">
        <f t="shared" si="42"/>
        <v>nevyplněno</v>
      </c>
    </row>
    <row r="2710" spans="7:8" x14ac:dyDescent="0.25">
      <c r="G2710" s="12">
        <f>IF(H2710="ano",VLOOKUP('databáze bodů'!D2710,kubbATPmodel!$H$9:$HE$61,((HLOOKUP(F2710,kubbATPmodel!$I$5:$HE$61,56,0))+1),0),0)</f>
        <v>0</v>
      </c>
      <c r="H2710" s="15" t="str">
        <f t="shared" si="42"/>
        <v>nevyplněno</v>
      </c>
    </row>
    <row r="2711" spans="7:8" x14ac:dyDescent="0.25">
      <c r="G2711" s="12">
        <f>IF(H2711="ano",VLOOKUP('databáze bodů'!D2711,kubbATPmodel!$H$9:$HE$61,((HLOOKUP(F2711,kubbATPmodel!$I$5:$HE$61,56,0))+1),0),0)</f>
        <v>0</v>
      </c>
      <c r="H2711" s="15" t="str">
        <f t="shared" si="42"/>
        <v>nevyplněno</v>
      </c>
    </row>
    <row r="2712" spans="7:8" x14ac:dyDescent="0.25">
      <c r="G2712" s="12">
        <f>IF(H2712="ano",VLOOKUP('databáze bodů'!D2712,kubbATPmodel!$H$9:$HE$61,((HLOOKUP(F2712,kubbATPmodel!$I$5:$HE$61,56,0))+1),0),0)</f>
        <v>0</v>
      </c>
      <c r="H2712" s="15" t="str">
        <f t="shared" si="42"/>
        <v>nevyplněno</v>
      </c>
    </row>
    <row r="2713" spans="7:8" x14ac:dyDescent="0.25">
      <c r="G2713" s="12">
        <f>IF(H2713="ano",VLOOKUP('databáze bodů'!D2713,kubbATPmodel!$H$9:$HE$61,((HLOOKUP(F2713,kubbATPmodel!$I$5:$HE$61,56,0))+1),0),0)</f>
        <v>0</v>
      </c>
      <c r="H2713" s="15" t="str">
        <f t="shared" si="42"/>
        <v>nevyplněno</v>
      </c>
    </row>
    <row r="2714" spans="7:8" x14ac:dyDescent="0.25">
      <c r="G2714" s="12">
        <f>IF(H2714="ano",VLOOKUP('databáze bodů'!D2714,kubbATPmodel!$H$9:$HE$61,((HLOOKUP(F2714,kubbATPmodel!$I$5:$HE$61,56,0))+1),0),0)</f>
        <v>0</v>
      </c>
      <c r="H2714" s="15" t="str">
        <f t="shared" si="42"/>
        <v>nevyplněno</v>
      </c>
    </row>
    <row r="2715" spans="7:8" x14ac:dyDescent="0.25">
      <c r="G2715" s="12">
        <f>IF(H2715="ano",VLOOKUP('databáze bodů'!D2715,kubbATPmodel!$H$9:$HE$61,((HLOOKUP(F2715,kubbATPmodel!$I$5:$HE$61,56,0))+1),0),0)</f>
        <v>0</v>
      </c>
      <c r="H2715" s="15" t="str">
        <f t="shared" si="42"/>
        <v>nevyplněno</v>
      </c>
    </row>
    <row r="2716" spans="7:8" x14ac:dyDescent="0.25">
      <c r="G2716" s="12">
        <f>IF(H2716="ano",VLOOKUP('databáze bodů'!D2716,kubbATPmodel!$H$9:$HE$61,((HLOOKUP(F2716,kubbATPmodel!$I$5:$HE$61,56,0))+1),0),0)</f>
        <v>0</v>
      </c>
      <c r="H2716" s="15" t="str">
        <f t="shared" si="42"/>
        <v>nevyplněno</v>
      </c>
    </row>
    <row r="2717" spans="7:8" x14ac:dyDescent="0.25">
      <c r="G2717" s="12">
        <f>IF(H2717="ano",VLOOKUP('databáze bodů'!D2717,kubbATPmodel!$H$9:$HE$61,((HLOOKUP(F2717,kubbATPmodel!$I$5:$HE$61,56,0))+1),0),0)</f>
        <v>0</v>
      </c>
      <c r="H2717" s="15" t="str">
        <f t="shared" si="42"/>
        <v>nevyplněno</v>
      </c>
    </row>
    <row r="2718" spans="7:8" x14ac:dyDescent="0.25">
      <c r="G2718" s="12">
        <f>IF(H2718="ano",VLOOKUP('databáze bodů'!D2718,kubbATPmodel!$H$9:$HE$61,((HLOOKUP(F2718,kubbATPmodel!$I$5:$HE$61,56,0))+1),0),0)</f>
        <v>0</v>
      </c>
      <c r="H2718" s="15" t="str">
        <f t="shared" si="42"/>
        <v>nevyplněno</v>
      </c>
    </row>
    <row r="2719" spans="7:8" x14ac:dyDescent="0.25">
      <c r="G2719" s="12">
        <f>IF(H2719="ano",VLOOKUP('databáze bodů'!D2719,kubbATPmodel!$H$9:$HE$61,((HLOOKUP(F2719,kubbATPmodel!$I$5:$HE$61,56,0))+1),0),0)</f>
        <v>0</v>
      </c>
      <c r="H2719" s="15" t="str">
        <f t="shared" si="42"/>
        <v>nevyplněno</v>
      </c>
    </row>
    <row r="2720" spans="7:8" x14ac:dyDescent="0.25">
      <c r="G2720" s="12">
        <f>IF(H2720="ano",VLOOKUP('databáze bodů'!D2720,kubbATPmodel!$H$9:$HE$61,((HLOOKUP(F2720,kubbATPmodel!$I$5:$HE$61,56,0))+1),0),0)</f>
        <v>0</v>
      </c>
      <c r="H2720" s="15" t="str">
        <f t="shared" si="42"/>
        <v>nevyplněno</v>
      </c>
    </row>
    <row r="2721" spans="7:8" x14ac:dyDescent="0.25">
      <c r="G2721" s="12">
        <f>IF(H2721="ano",VLOOKUP('databáze bodů'!D2721,kubbATPmodel!$H$9:$HE$61,((HLOOKUP(F2721,kubbATPmodel!$I$5:$HE$61,56,0))+1),0),0)</f>
        <v>0</v>
      </c>
      <c r="H2721" s="15" t="str">
        <f t="shared" si="42"/>
        <v>nevyplněno</v>
      </c>
    </row>
    <row r="2722" spans="7:8" x14ac:dyDescent="0.25">
      <c r="G2722" s="12">
        <f>IF(H2722="ano",VLOOKUP('databáze bodů'!D2722,kubbATPmodel!$H$9:$HE$61,((HLOOKUP(F2722,kubbATPmodel!$I$5:$HE$61,56,0))+1),0),0)</f>
        <v>0</v>
      </c>
      <c r="H2722" s="15" t="str">
        <f t="shared" si="42"/>
        <v>nevyplněno</v>
      </c>
    </row>
    <row r="2723" spans="7:8" x14ac:dyDescent="0.25">
      <c r="G2723" s="12">
        <f>IF(H2723="ano",VLOOKUP('databáze bodů'!D2723,kubbATPmodel!$H$9:$HE$61,((HLOOKUP(F2723,kubbATPmodel!$I$5:$HE$61,56,0))+1),0),0)</f>
        <v>0</v>
      </c>
      <c r="H2723" s="15" t="str">
        <f t="shared" si="42"/>
        <v>nevyplněno</v>
      </c>
    </row>
    <row r="2724" spans="7:8" x14ac:dyDescent="0.25">
      <c r="G2724" s="12">
        <f>IF(H2724="ano",VLOOKUP('databáze bodů'!D2724,kubbATPmodel!$H$9:$HE$61,((HLOOKUP(F2724,kubbATPmodel!$I$5:$HE$61,56,0))+1),0),0)</f>
        <v>0</v>
      </c>
      <c r="H2724" s="15" t="str">
        <f t="shared" si="42"/>
        <v>nevyplněno</v>
      </c>
    </row>
    <row r="2725" spans="7:8" x14ac:dyDescent="0.25">
      <c r="G2725" s="12">
        <f>IF(H2725="ano",VLOOKUP('databáze bodů'!D2725,kubbATPmodel!$H$9:$HE$61,((HLOOKUP(F2725,kubbATPmodel!$I$5:$HE$61,56,0))+1),0),0)</f>
        <v>0</v>
      </c>
      <c r="H2725" s="15" t="str">
        <f t="shared" si="42"/>
        <v>nevyplněno</v>
      </c>
    </row>
    <row r="2726" spans="7:8" x14ac:dyDescent="0.25">
      <c r="G2726" s="12">
        <f>IF(H2726="ano",VLOOKUP('databáze bodů'!D2726,kubbATPmodel!$H$9:$HE$61,((HLOOKUP(F2726,kubbATPmodel!$I$5:$HE$61,56,0))+1),0),0)</f>
        <v>0</v>
      </c>
      <c r="H2726" s="15" t="str">
        <f t="shared" si="42"/>
        <v>nevyplněno</v>
      </c>
    </row>
    <row r="2727" spans="7:8" x14ac:dyDescent="0.25">
      <c r="G2727" s="12">
        <f>IF(H2727="ano",VLOOKUP('databáze bodů'!D2727,kubbATPmodel!$H$9:$HE$61,((HLOOKUP(F2727,kubbATPmodel!$I$5:$HE$61,56,0))+1),0),0)</f>
        <v>0</v>
      </c>
      <c r="H2727" s="15" t="str">
        <f t="shared" si="42"/>
        <v>nevyplněno</v>
      </c>
    </row>
    <row r="2728" spans="7:8" x14ac:dyDescent="0.25">
      <c r="G2728" s="12">
        <f>IF(H2728="ano",VLOOKUP('databáze bodů'!D2728,kubbATPmodel!$H$9:$HE$61,((HLOOKUP(F2728,kubbATPmodel!$I$5:$HE$61,56,0))+1),0),0)</f>
        <v>0</v>
      </c>
      <c r="H2728" s="15" t="str">
        <f t="shared" si="42"/>
        <v>nevyplněno</v>
      </c>
    </row>
    <row r="2729" spans="7:8" x14ac:dyDescent="0.25">
      <c r="G2729" s="12">
        <f>IF(H2729="ano",VLOOKUP('databáze bodů'!D2729,kubbATPmodel!$H$9:$HE$61,((HLOOKUP(F2729,kubbATPmodel!$I$5:$HE$61,56,0))+1),0),0)</f>
        <v>0</v>
      </c>
      <c r="H2729" s="15" t="str">
        <f t="shared" si="42"/>
        <v>nevyplněno</v>
      </c>
    </row>
    <row r="2730" spans="7:8" x14ac:dyDescent="0.25">
      <c r="G2730" s="12">
        <f>IF(H2730="ano",VLOOKUP('databáze bodů'!D2730,kubbATPmodel!$H$9:$HE$61,((HLOOKUP(F2730,kubbATPmodel!$I$5:$HE$61,56,0))+1),0),0)</f>
        <v>0</v>
      </c>
      <c r="H2730" s="15" t="str">
        <f t="shared" si="42"/>
        <v>nevyplněno</v>
      </c>
    </row>
    <row r="2731" spans="7:8" x14ac:dyDescent="0.25">
      <c r="G2731" s="12">
        <f>IF(H2731="ano",VLOOKUP('databáze bodů'!D2731,kubbATPmodel!$H$9:$HE$61,((HLOOKUP(F2731,kubbATPmodel!$I$5:$HE$61,56,0))+1),0),0)</f>
        <v>0</v>
      </c>
      <c r="H2731" s="15" t="str">
        <f t="shared" si="42"/>
        <v>nevyplněno</v>
      </c>
    </row>
    <row r="2732" spans="7:8" x14ac:dyDescent="0.25">
      <c r="G2732" s="12">
        <f>IF(H2732="ano",VLOOKUP('databáze bodů'!D2732,kubbATPmodel!$H$9:$HE$61,((HLOOKUP(F2732,kubbATPmodel!$I$5:$HE$61,56,0))+1),0),0)</f>
        <v>0</v>
      </c>
      <c r="H2732" s="15" t="str">
        <f t="shared" si="42"/>
        <v>nevyplněno</v>
      </c>
    </row>
    <row r="2733" spans="7:8" x14ac:dyDescent="0.25">
      <c r="G2733" s="12">
        <f>IF(H2733="ano",VLOOKUP('databáze bodů'!D2733,kubbATPmodel!$H$9:$HE$61,((HLOOKUP(F2733,kubbATPmodel!$I$5:$HE$61,56,0))+1),0),0)</f>
        <v>0</v>
      </c>
      <c r="H2733" s="15" t="str">
        <f t="shared" si="42"/>
        <v>nevyplněno</v>
      </c>
    </row>
    <row r="2734" spans="7:8" x14ac:dyDescent="0.25">
      <c r="G2734" s="12">
        <f>IF(H2734="ano",VLOOKUP('databáze bodů'!D2734,kubbATPmodel!$H$9:$HE$61,((HLOOKUP(F2734,kubbATPmodel!$I$5:$HE$61,56,0))+1),0),0)</f>
        <v>0</v>
      </c>
      <c r="H2734" s="15" t="str">
        <f t="shared" si="42"/>
        <v>nevyplněno</v>
      </c>
    </row>
    <row r="2735" spans="7:8" x14ac:dyDescent="0.25">
      <c r="G2735" s="12">
        <f>IF(H2735="ano",VLOOKUP('databáze bodů'!D2735,kubbATPmodel!$H$9:$HE$61,((HLOOKUP(F2735,kubbATPmodel!$I$5:$HE$61,56,0))+1),0),0)</f>
        <v>0</v>
      </c>
      <c r="H2735" s="15" t="str">
        <f t="shared" si="42"/>
        <v>nevyplněno</v>
      </c>
    </row>
    <row r="2736" spans="7:8" x14ac:dyDescent="0.25">
      <c r="G2736" s="12">
        <f>IF(H2736="ano",VLOOKUP('databáze bodů'!D2736,kubbATPmodel!$H$9:$HE$61,((HLOOKUP(F2736,kubbATPmodel!$I$5:$HE$61,56,0))+1),0),0)</f>
        <v>0</v>
      </c>
      <c r="H2736" s="15" t="str">
        <f t="shared" si="42"/>
        <v>nevyplněno</v>
      </c>
    </row>
    <row r="2737" spans="7:8" x14ac:dyDescent="0.25">
      <c r="G2737" s="12">
        <f>IF(H2737="ano",VLOOKUP('databáze bodů'!D2737,kubbATPmodel!$H$9:$HE$61,((HLOOKUP(F2737,kubbATPmodel!$I$5:$HE$61,56,0))+1),0),0)</f>
        <v>0</v>
      </c>
      <c r="H2737" s="15" t="str">
        <f t="shared" si="42"/>
        <v>nevyplněno</v>
      </c>
    </row>
    <row r="2738" spans="7:8" x14ac:dyDescent="0.25">
      <c r="G2738" s="12">
        <f>IF(H2738="ano",VLOOKUP('databáze bodů'!D2738,kubbATPmodel!$H$9:$HE$61,((HLOOKUP(F2738,kubbATPmodel!$I$5:$HE$61,56,0))+1),0),0)</f>
        <v>0</v>
      </c>
      <c r="H2738" s="15" t="str">
        <f t="shared" si="42"/>
        <v>nevyplněno</v>
      </c>
    </row>
    <row r="2739" spans="7:8" x14ac:dyDescent="0.25">
      <c r="G2739" s="12">
        <f>IF(H2739="ano",VLOOKUP('databáze bodů'!D2739,kubbATPmodel!$H$9:$HE$61,((HLOOKUP(F2739,kubbATPmodel!$I$5:$HE$61,56,0))+1),0),0)</f>
        <v>0</v>
      </c>
      <c r="H2739" s="15" t="str">
        <f t="shared" si="42"/>
        <v>nevyplněno</v>
      </c>
    </row>
    <row r="2740" spans="7:8" x14ac:dyDescent="0.25">
      <c r="G2740" s="12">
        <f>IF(H2740="ano",VLOOKUP('databáze bodů'!D2740,kubbATPmodel!$H$9:$HE$61,((HLOOKUP(F2740,kubbATPmodel!$I$5:$HE$61,56,0))+1),0),0)</f>
        <v>0</v>
      </c>
      <c r="H2740" s="15" t="str">
        <f t="shared" si="42"/>
        <v>nevyplněno</v>
      </c>
    </row>
    <row r="2741" spans="7:8" x14ac:dyDescent="0.25">
      <c r="G2741" s="12">
        <f>IF(H2741="ano",VLOOKUP('databáze bodů'!D2741,kubbATPmodel!$H$9:$HE$61,((HLOOKUP(F2741,kubbATPmodel!$I$5:$HE$61,56,0))+1),0),0)</f>
        <v>0</v>
      </c>
      <c r="H2741" s="15" t="str">
        <f t="shared" si="42"/>
        <v>nevyplněno</v>
      </c>
    </row>
    <row r="2742" spans="7:8" x14ac:dyDescent="0.25">
      <c r="G2742" s="12">
        <f>IF(H2742="ano",VLOOKUP('databáze bodů'!D2742,kubbATPmodel!$H$9:$HE$61,((HLOOKUP(F2742,kubbATPmodel!$I$5:$HE$61,56,0))+1),0),0)</f>
        <v>0</v>
      </c>
      <c r="H2742" s="15" t="str">
        <f t="shared" si="42"/>
        <v>nevyplněno</v>
      </c>
    </row>
    <row r="2743" spans="7:8" x14ac:dyDescent="0.25">
      <c r="G2743" s="12">
        <f>IF(H2743="ano",VLOOKUP('databáze bodů'!D2743,kubbATPmodel!$H$9:$HE$61,((HLOOKUP(F2743,kubbATPmodel!$I$5:$HE$61,56,0))+1),0),0)</f>
        <v>0</v>
      </c>
      <c r="H2743" s="15" t="str">
        <f t="shared" si="42"/>
        <v>nevyplněno</v>
      </c>
    </row>
    <row r="2744" spans="7:8" x14ac:dyDescent="0.25">
      <c r="G2744" s="12">
        <f>IF(H2744="ano",VLOOKUP('databáze bodů'!D2744,kubbATPmodel!$H$9:$HE$61,((HLOOKUP(F2744,kubbATPmodel!$I$5:$HE$61,56,0))+1),0),0)</f>
        <v>0</v>
      </c>
      <c r="H2744" s="15" t="str">
        <f t="shared" si="42"/>
        <v>nevyplněno</v>
      </c>
    </row>
    <row r="2745" spans="7:8" x14ac:dyDescent="0.25">
      <c r="G2745" s="12">
        <f>IF(H2745="ano",VLOOKUP('databáze bodů'!D2745,kubbATPmodel!$H$9:$HE$61,((HLOOKUP(F2745,kubbATPmodel!$I$5:$HE$61,56,0))+1),0),0)</f>
        <v>0</v>
      </c>
      <c r="H2745" s="15" t="str">
        <f t="shared" si="42"/>
        <v>nevyplněno</v>
      </c>
    </row>
    <row r="2746" spans="7:8" x14ac:dyDescent="0.25">
      <c r="G2746" s="12">
        <f>IF(H2746="ano",VLOOKUP('databáze bodů'!D2746,kubbATPmodel!$H$9:$HE$61,((HLOOKUP(F2746,kubbATPmodel!$I$5:$HE$61,56,0))+1),0),0)</f>
        <v>0</v>
      </c>
      <c r="H2746" s="15" t="str">
        <f t="shared" si="42"/>
        <v>nevyplněno</v>
      </c>
    </row>
    <row r="2747" spans="7:8" x14ac:dyDescent="0.25">
      <c r="G2747" s="12">
        <f>IF(H2747="ano",VLOOKUP('databáze bodů'!D2747,kubbATPmodel!$H$9:$HE$61,((HLOOKUP(F2747,kubbATPmodel!$I$5:$HE$61,56,0))+1),0),0)</f>
        <v>0</v>
      </c>
      <c r="H2747" s="15" t="str">
        <f t="shared" si="42"/>
        <v>nevyplněno</v>
      </c>
    </row>
    <row r="2748" spans="7:8" x14ac:dyDescent="0.25">
      <c r="G2748" s="12">
        <f>IF(H2748="ano",VLOOKUP('databáze bodů'!D2748,kubbATPmodel!$H$9:$HE$61,((HLOOKUP(F2748,kubbATPmodel!$I$5:$HE$61,56,0))+1),0),0)</f>
        <v>0</v>
      </c>
      <c r="H2748" s="15" t="str">
        <f t="shared" si="42"/>
        <v>nevyplněno</v>
      </c>
    </row>
    <row r="2749" spans="7:8" x14ac:dyDescent="0.25">
      <c r="G2749" s="12">
        <f>IF(H2749="ano",VLOOKUP('databáze bodů'!D2749,kubbATPmodel!$H$9:$HE$61,((HLOOKUP(F2749,kubbATPmodel!$I$5:$HE$61,56,0))+1),0),0)</f>
        <v>0</v>
      </c>
      <c r="H2749" s="15" t="str">
        <f t="shared" si="42"/>
        <v>nevyplněno</v>
      </c>
    </row>
    <row r="2750" spans="7:8" x14ac:dyDescent="0.25">
      <c r="G2750" s="12">
        <f>IF(H2750="ano",VLOOKUP('databáze bodů'!D2750,kubbATPmodel!$H$9:$HE$61,((HLOOKUP(F2750,kubbATPmodel!$I$5:$HE$61,56,0))+1),0),0)</f>
        <v>0</v>
      </c>
      <c r="H2750" s="15" t="str">
        <f t="shared" si="42"/>
        <v>nevyplněno</v>
      </c>
    </row>
    <row r="2751" spans="7:8" x14ac:dyDescent="0.25">
      <c r="G2751" s="12">
        <f>IF(H2751="ano",VLOOKUP('databáze bodů'!D2751,kubbATPmodel!$H$9:$HE$61,((HLOOKUP(F2751,kubbATPmodel!$I$5:$HE$61,56,0))+1),0),0)</f>
        <v>0</v>
      </c>
      <c r="H2751" s="15" t="str">
        <f t="shared" si="42"/>
        <v>nevyplněno</v>
      </c>
    </row>
    <row r="2752" spans="7:8" x14ac:dyDescent="0.25">
      <c r="G2752" s="12">
        <f>IF(H2752="ano",VLOOKUP('databáze bodů'!D2752,kubbATPmodel!$H$9:$HE$61,((HLOOKUP(F2752,kubbATPmodel!$I$5:$HE$61,56,0))+1),0),0)</f>
        <v>0</v>
      </c>
      <c r="H2752" s="15" t="str">
        <f t="shared" si="42"/>
        <v>nevyplněno</v>
      </c>
    </row>
    <row r="2753" spans="7:8" x14ac:dyDescent="0.25">
      <c r="G2753" s="12">
        <f>IF(H2753="ano",VLOOKUP('databáze bodů'!D2753,kubbATPmodel!$H$9:$HE$61,((HLOOKUP(F2753,kubbATPmodel!$I$5:$HE$61,56,0))+1),0),0)</f>
        <v>0</v>
      </c>
      <c r="H2753" s="15" t="str">
        <f t="shared" si="42"/>
        <v>nevyplněno</v>
      </c>
    </row>
    <row r="2754" spans="7:8" x14ac:dyDescent="0.25">
      <c r="G2754" s="12">
        <f>IF(H2754="ano",VLOOKUP('databáze bodů'!D2754,kubbATPmodel!$H$9:$HE$61,((HLOOKUP(F2754,kubbATPmodel!$I$5:$HE$61,56,0))+1),0),0)</f>
        <v>0</v>
      </c>
      <c r="H2754" s="15" t="str">
        <f t="shared" si="42"/>
        <v>nevyplněno</v>
      </c>
    </row>
    <row r="2755" spans="7:8" x14ac:dyDescent="0.25">
      <c r="G2755" s="12">
        <f>IF(H2755="ano",VLOOKUP('databáze bodů'!D2755,kubbATPmodel!$H$9:$HE$61,((HLOOKUP(F2755,kubbATPmodel!$I$5:$HE$61,56,0))+1),0),0)</f>
        <v>0</v>
      </c>
      <c r="H2755" s="15" t="str">
        <f t="shared" ref="H2755:H2818" si="43">IF(E2755=0,"nevyplněno",IF(($K$5-E2755)&lt;$K$3,"ano","ne"))</f>
        <v>nevyplněno</v>
      </c>
    </row>
    <row r="2756" spans="7:8" x14ac:dyDescent="0.25">
      <c r="G2756" s="12">
        <f>IF(H2756="ano",VLOOKUP('databáze bodů'!D2756,kubbATPmodel!$H$9:$HE$61,((HLOOKUP(F2756,kubbATPmodel!$I$5:$HE$61,56,0))+1),0),0)</f>
        <v>0</v>
      </c>
      <c r="H2756" s="15" t="str">
        <f t="shared" si="43"/>
        <v>nevyplněno</v>
      </c>
    </row>
    <row r="2757" spans="7:8" x14ac:dyDescent="0.25">
      <c r="G2757" s="12">
        <f>IF(H2757="ano",VLOOKUP('databáze bodů'!D2757,kubbATPmodel!$H$9:$HE$61,((HLOOKUP(F2757,kubbATPmodel!$I$5:$HE$61,56,0))+1),0),0)</f>
        <v>0</v>
      </c>
      <c r="H2757" s="15" t="str">
        <f t="shared" si="43"/>
        <v>nevyplněno</v>
      </c>
    </row>
    <row r="2758" spans="7:8" x14ac:dyDescent="0.25">
      <c r="G2758" s="12">
        <f>IF(H2758="ano",VLOOKUP('databáze bodů'!D2758,kubbATPmodel!$H$9:$HE$61,((HLOOKUP(F2758,kubbATPmodel!$I$5:$HE$61,56,0))+1),0),0)</f>
        <v>0</v>
      </c>
      <c r="H2758" s="15" t="str">
        <f t="shared" si="43"/>
        <v>nevyplněno</v>
      </c>
    </row>
    <row r="2759" spans="7:8" x14ac:dyDescent="0.25">
      <c r="G2759" s="12">
        <f>IF(H2759="ano",VLOOKUP('databáze bodů'!D2759,kubbATPmodel!$H$9:$HE$61,((HLOOKUP(F2759,kubbATPmodel!$I$5:$HE$61,56,0))+1),0),0)</f>
        <v>0</v>
      </c>
      <c r="H2759" s="15" t="str">
        <f t="shared" si="43"/>
        <v>nevyplněno</v>
      </c>
    </row>
    <row r="2760" spans="7:8" x14ac:dyDescent="0.25">
      <c r="G2760" s="12">
        <f>IF(H2760="ano",VLOOKUP('databáze bodů'!D2760,kubbATPmodel!$H$9:$HE$61,((HLOOKUP(F2760,kubbATPmodel!$I$5:$HE$61,56,0))+1),0),0)</f>
        <v>0</v>
      </c>
      <c r="H2760" s="15" t="str">
        <f t="shared" si="43"/>
        <v>nevyplněno</v>
      </c>
    </row>
    <row r="2761" spans="7:8" x14ac:dyDescent="0.25">
      <c r="G2761" s="12">
        <f>IF(H2761="ano",VLOOKUP('databáze bodů'!D2761,kubbATPmodel!$H$9:$HE$61,((HLOOKUP(F2761,kubbATPmodel!$I$5:$HE$61,56,0))+1),0),0)</f>
        <v>0</v>
      </c>
      <c r="H2761" s="15" t="str">
        <f t="shared" si="43"/>
        <v>nevyplněno</v>
      </c>
    </row>
    <row r="2762" spans="7:8" x14ac:dyDescent="0.25">
      <c r="G2762" s="12">
        <f>IF(H2762="ano",VLOOKUP('databáze bodů'!D2762,kubbATPmodel!$H$9:$HE$61,((HLOOKUP(F2762,kubbATPmodel!$I$5:$HE$61,56,0))+1),0),0)</f>
        <v>0</v>
      </c>
      <c r="H2762" s="15" t="str">
        <f t="shared" si="43"/>
        <v>nevyplněno</v>
      </c>
    </row>
    <row r="2763" spans="7:8" x14ac:dyDescent="0.25">
      <c r="G2763" s="12">
        <f>IF(H2763="ano",VLOOKUP('databáze bodů'!D2763,kubbATPmodel!$H$9:$HE$61,((HLOOKUP(F2763,kubbATPmodel!$I$5:$HE$61,56,0))+1),0),0)</f>
        <v>0</v>
      </c>
      <c r="H2763" s="15" t="str">
        <f t="shared" si="43"/>
        <v>nevyplněno</v>
      </c>
    </row>
    <row r="2764" spans="7:8" x14ac:dyDescent="0.25">
      <c r="G2764" s="12">
        <f>IF(H2764="ano",VLOOKUP('databáze bodů'!D2764,kubbATPmodel!$H$9:$HE$61,((HLOOKUP(F2764,kubbATPmodel!$I$5:$HE$61,56,0))+1),0),0)</f>
        <v>0</v>
      </c>
      <c r="H2764" s="15" t="str">
        <f t="shared" si="43"/>
        <v>nevyplněno</v>
      </c>
    </row>
    <row r="2765" spans="7:8" x14ac:dyDescent="0.25">
      <c r="G2765" s="12">
        <f>IF(H2765="ano",VLOOKUP('databáze bodů'!D2765,kubbATPmodel!$H$9:$HE$61,((HLOOKUP(F2765,kubbATPmodel!$I$5:$HE$61,56,0))+1),0),0)</f>
        <v>0</v>
      </c>
      <c r="H2765" s="15" t="str">
        <f t="shared" si="43"/>
        <v>nevyplněno</v>
      </c>
    </row>
    <row r="2766" spans="7:8" x14ac:dyDescent="0.25">
      <c r="G2766" s="12">
        <f>IF(H2766="ano",VLOOKUP('databáze bodů'!D2766,kubbATPmodel!$H$9:$HE$61,((HLOOKUP(F2766,kubbATPmodel!$I$5:$HE$61,56,0))+1),0),0)</f>
        <v>0</v>
      </c>
      <c r="H2766" s="15" t="str">
        <f t="shared" si="43"/>
        <v>nevyplněno</v>
      </c>
    </row>
    <row r="2767" spans="7:8" x14ac:dyDescent="0.25">
      <c r="G2767" s="12">
        <f>IF(H2767="ano",VLOOKUP('databáze bodů'!D2767,kubbATPmodel!$H$9:$HE$61,((HLOOKUP(F2767,kubbATPmodel!$I$5:$HE$61,56,0))+1),0),0)</f>
        <v>0</v>
      </c>
      <c r="H2767" s="15" t="str">
        <f t="shared" si="43"/>
        <v>nevyplněno</v>
      </c>
    </row>
    <row r="2768" spans="7:8" x14ac:dyDescent="0.25">
      <c r="G2768" s="12">
        <f>IF(H2768="ano",VLOOKUP('databáze bodů'!D2768,kubbATPmodel!$H$9:$HE$61,((HLOOKUP(F2768,kubbATPmodel!$I$5:$HE$61,56,0))+1),0),0)</f>
        <v>0</v>
      </c>
      <c r="H2768" s="15" t="str">
        <f t="shared" si="43"/>
        <v>nevyplněno</v>
      </c>
    </row>
    <row r="2769" spans="7:8" x14ac:dyDescent="0.25">
      <c r="G2769" s="12">
        <f>IF(H2769="ano",VLOOKUP('databáze bodů'!D2769,kubbATPmodel!$H$9:$HE$61,((HLOOKUP(F2769,kubbATPmodel!$I$5:$HE$61,56,0))+1),0),0)</f>
        <v>0</v>
      </c>
      <c r="H2769" s="15" t="str">
        <f t="shared" si="43"/>
        <v>nevyplněno</v>
      </c>
    </row>
    <row r="2770" spans="7:8" x14ac:dyDescent="0.25">
      <c r="G2770" s="12">
        <f>IF(H2770="ano",VLOOKUP('databáze bodů'!D2770,kubbATPmodel!$H$9:$HE$61,((HLOOKUP(F2770,kubbATPmodel!$I$5:$HE$61,56,0))+1),0),0)</f>
        <v>0</v>
      </c>
      <c r="H2770" s="15" t="str">
        <f t="shared" si="43"/>
        <v>nevyplněno</v>
      </c>
    </row>
    <row r="2771" spans="7:8" x14ac:dyDescent="0.25">
      <c r="G2771" s="12">
        <f>IF(H2771="ano",VLOOKUP('databáze bodů'!D2771,kubbATPmodel!$H$9:$HE$61,((HLOOKUP(F2771,kubbATPmodel!$I$5:$HE$61,56,0))+1),0),0)</f>
        <v>0</v>
      </c>
      <c r="H2771" s="15" t="str">
        <f t="shared" si="43"/>
        <v>nevyplněno</v>
      </c>
    </row>
    <row r="2772" spans="7:8" x14ac:dyDescent="0.25">
      <c r="G2772" s="12">
        <f>IF(H2772="ano",VLOOKUP('databáze bodů'!D2772,kubbATPmodel!$H$9:$HE$61,((HLOOKUP(F2772,kubbATPmodel!$I$5:$HE$61,56,0))+1),0),0)</f>
        <v>0</v>
      </c>
      <c r="H2772" s="15" t="str">
        <f t="shared" si="43"/>
        <v>nevyplněno</v>
      </c>
    </row>
    <row r="2773" spans="7:8" x14ac:dyDescent="0.25">
      <c r="G2773" s="12">
        <f>IF(H2773="ano",VLOOKUP('databáze bodů'!D2773,kubbATPmodel!$H$9:$HE$61,((HLOOKUP(F2773,kubbATPmodel!$I$5:$HE$61,56,0))+1),0),0)</f>
        <v>0</v>
      </c>
      <c r="H2773" s="15" t="str">
        <f t="shared" si="43"/>
        <v>nevyplněno</v>
      </c>
    </row>
    <row r="2774" spans="7:8" x14ac:dyDescent="0.25">
      <c r="G2774" s="12">
        <f>IF(H2774="ano",VLOOKUP('databáze bodů'!D2774,kubbATPmodel!$H$9:$HE$61,((HLOOKUP(F2774,kubbATPmodel!$I$5:$HE$61,56,0))+1),0),0)</f>
        <v>0</v>
      </c>
      <c r="H2774" s="15" t="str">
        <f t="shared" si="43"/>
        <v>nevyplněno</v>
      </c>
    </row>
    <row r="2775" spans="7:8" x14ac:dyDescent="0.25">
      <c r="G2775" s="12">
        <f>IF(H2775="ano",VLOOKUP('databáze bodů'!D2775,kubbATPmodel!$H$9:$HE$61,((HLOOKUP(F2775,kubbATPmodel!$I$5:$HE$61,56,0))+1),0),0)</f>
        <v>0</v>
      </c>
      <c r="H2775" s="15" t="str">
        <f t="shared" si="43"/>
        <v>nevyplněno</v>
      </c>
    </row>
    <row r="2776" spans="7:8" x14ac:dyDescent="0.25">
      <c r="G2776" s="12">
        <f>IF(H2776="ano",VLOOKUP('databáze bodů'!D2776,kubbATPmodel!$H$9:$HE$61,((HLOOKUP(F2776,kubbATPmodel!$I$5:$HE$61,56,0))+1),0),0)</f>
        <v>0</v>
      </c>
      <c r="H2776" s="15" t="str">
        <f t="shared" si="43"/>
        <v>nevyplněno</v>
      </c>
    </row>
    <row r="2777" spans="7:8" x14ac:dyDescent="0.25">
      <c r="G2777" s="12">
        <f>IF(H2777="ano",VLOOKUP('databáze bodů'!D2777,kubbATPmodel!$H$9:$HE$61,((HLOOKUP(F2777,kubbATPmodel!$I$5:$HE$61,56,0))+1),0),0)</f>
        <v>0</v>
      </c>
      <c r="H2777" s="15" t="str">
        <f t="shared" si="43"/>
        <v>nevyplněno</v>
      </c>
    </row>
    <row r="2778" spans="7:8" x14ac:dyDescent="0.25">
      <c r="G2778" s="12">
        <f>IF(H2778="ano",VLOOKUP('databáze bodů'!D2778,kubbATPmodel!$H$9:$HE$61,((HLOOKUP(F2778,kubbATPmodel!$I$5:$HE$61,56,0))+1),0),0)</f>
        <v>0</v>
      </c>
      <c r="H2778" s="15" t="str">
        <f t="shared" si="43"/>
        <v>nevyplněno</v>
      </c>
    </row>
    <row r="2779" spans="7:8" x14ac:dyDescent="0.25">
      <c r="G2779" s="12">
        <f>IF(H2779="ano",VLOOKUP('databáze bodů'!D2779,kubbATPmodel!$H$9:$HE$61,((HLOOKUP(F2779,kubbATPmodel!$I$5:$HE$61,56,0))+1),0),0)</f>
        <v>0</v>
      </c>
      <c r="H2779" s="15" t="str">
        <f t="shared" si="43"/>
        <v>nevyplněno</v>
      </c>
    </row>
    <row r="2780" spans="7:8" x14ac:dyDescent="0.25">
      <c r="G2780" s="12">
        <f>IF(H2780="ano",VLOOKUP('databáze bodů'!D2780,kubbATPmodel!$H$9:$HE$61,((HLOOKUP(F2780,kubbATPmodel!$I$5:$HE$61,56,0))+1),0),0)</f>
        <v>0</v>
      </c>
      <c r="H2780" s="15" t="str">
        <f t="shared" si="43"/>
        <v>nevyplněno</v>
      </c>
    </row>
    <row r="2781" spans="7:8" x14ac:dyDescent="0.25">
      <c r="G2781" s="12">
        <f>IF(H2781="ano",VLOOKUP('databáze bodů'!D2781,kubbATPmodel!$H$9:$HE$61,((HLOOKUP(F2781,kubbATPmodel!$I$5:$HE$61,56,0))+1),0),0)</f>
        <v>0</v>
      </c>
      <c r="H2781" s="15" t="str">
        <f t="shared" si="43"/>
        <v>nevyplněno</v>
      </c>
    </row>
    <row r="2782" spans="7:8" x14ac:dyDescent="0.25">
      <c r="G2782" s="12">
        <f>IF(H2782="ano",VLOOKUP('databáze bodů'!D2782,kubbATPmodel!$H$9:$HE$61,((HLOOKUP(F2782,kubbATPmodel!$I$5:$HE$61,56,0))+1),0),0)</f>
        <v>0</v>
      </c>
      <c r="H2782" s="15" t="str">
        <f t="shared" si="43"/>
        <v>nevyplněno</v>
      </c>
    </row>
    <row r="2783" spans="7:8" x14ac:dyDescent="0.25">
      <c r="G2783" s="12">
        <f>IF(H2783="ano",VLOOKUP('databáze bodů'!D2783,kubbATPmodel!$H$9:$HE$61,((HLOOKUP(F2783,kubbATPmodel!$I$5:$HE$61,56,0))+1),0),0)</f>
        <v>0</v>
      </c>
      <c r="H2783" s="15" t="str">
        <f t="shared" si="43"/>
        <v>nevyplněno</v>
      </c>
    </row>
    <row r="2784" spans="7:8" x14ac:dyDescent="0.25">
      <c r="G2784" s="12">
        <f>IF(H2784="ano",VLOOKUP('databáze bodů'!D2784,kubbATPmodel!$H$9:$HE$61,((HLOOKUP(F2784,kubbATPmodel!$I$5:$HE$61,56,0))+1),0),0)</f>
        <v>0</v>
      </c>
      <c r="H2784" s="15" t="str">
        <f t="shared" si="43"/>
        <v>nevyplněno</v>
      </c>
    </row>
    <row r="2785" spans="7:8" x14ac:dyDescent="0.25">
      <c r="G2785" s="12">
        <f>IF(H2785="ano",VLOOKUP('databáze bodů'!D2785,kubbATPmodel!$H$9:$HE$61,((HLOOKUP(F2785,kubbATPmodel!$I$5:$HE$61,56,0))+1),0),0)</f>
        <v>0</v>
      </c>
      <c r="H2785" s="15" t="str">
        <f t="shared" si="43"/>
        <v>nevyplněno</v>
      </c>
    </row>
    <row r="2786" spans="7:8" x14ac:dyDescent="0.25">
      <c r="G2786" s="12">
        <f>IF(H2786="ano",VLOOKUP('databáze bodů'!D2786,kubbATPmodel!$H$9:$HE$61,((HLOOKUP(F2786,kubbATPmodel!$I$5:$HE$61,56,0))+1),0),0)</f>
        <v>0</v>
      </c>
      <c r="H2786" s="15" t="str">
        <f t="shared" si="43"/>
        <v>nevyplněno</v>
      </c>
    </row>
    <row r="2787" spans="7:8" x14ac:dyDescent="0.25">
      <c r="G2787" s="12">
        <f>IF(H2787="ano",VLOOKUP('databáze bodů'!D2787,kubbATPmodel!$H$9:$HE$61,((HLOOKUP(F2787,kubbATPmodel!$I$5:$HE$61,56,0))+1),0),0)</f>
        <v>0</v>
      </c>
      <c r="H2787" s="15" t="str">
        <f t="shared" si="43"/>
        <v>nevyplněno</v>
      </c>
    </row>
    <row r="2788" spans="7:8" x14ac:dyDescent="0.25">
      <c r="G2788" s="12">
        <f>IF(H2788="ano",VLOOKUP('databáze bodů'!D2788,kubbATPmodel!$H$9:$HE$61,((HLOOKUP(F2788,kubbATPmodel!$I$5:$HE$61,56,0))+1),0),0)</f>
        <v>0</v>
      </c>
      <c r="H2788" s="15" t="str">
        <f t="shared" si="43"/>
        <v>nevyplněno</v>
      </c>
    </row>
    <row r="2789" spans="7:8" x14ac:dyDescent="0.25">
      <c r="G2789" s="12">
        <f>IF(H2789="ano",VLOOKUP('databáze bodů'!D2789,kubbATPmodel!$H$9:$HE$61,((HLOOKUP(F2789,kubbATPmodel!$I$5:$HE$61,56,0))+1),0),0)</f>
        <v>0</v>
      </c>
      <c r="H2789" s="15" t="str">
        <f t="shared" si="43"/>
        <v>nevyplněno</v>
      </c>
    </row>
    <row r="2790" spans="7:8" x14ac:dyDescent="0.25">
      <c r="G2790" s="12">
        <f>IF(H2790="ano",VLOOKUP('databáze bodů'!D2790,kubbATPmodel!$H$9:$HE$61,((HLOOKUP(F2790,kubbATPmodel!$I$5:$HE$61,56,0))+1),0),0)</f>
        <v>0</v>
      </c>
      <c r="H2790" s="15" t="str">
        <f t="shared" si="43"/>
        <v>nevyplněno</v>
      </c>
    </row>
    <row r="2791" spans="7:8" x14ac:dyDescent="0.25">
      <c r="G2791" s="12">
        <f>IF(H2791="ano",VLOOKUP('databáze bodů'!D2791,kubbATPmodel!$H$9:$HE$61,((HLOOKUP(F2791,kubbATPmodel!$I$5:$HE$61,56,0))+1),0),0)</f>
        <v>0</v>
      </c>
      <c r="H2791" s="15" t="str">
        <f t="shared" si="43"/>
        <v>nevyplněno</v>
      </c>
    </row>
    <row r="2792" spans="7:8" x14ac:dyDescent="0.25">
      <c r="G2792" s="12">
        <f>IF(H2792="ano",VLOOKUP('databáze bodů'!D2792,kubbATPmodel!$H$9:$HE$61,((HLOOKUP(F2792,kubbATPmodel!$I$5:$HE$61,56,0))+1),0),0)</f>
        <v>0</v>
      </c>
      <c r="H2792" s="15" t="str">
        <f t="shared" si="43"/>
        <v>nevyplněno</v>
      </c>
    </row>
    <row r="2793" spans="7:8" x14ac:dyDescent="0.25">
      <c r="G2793" s="12">
        <f>IF(H2793="ano",VLOOKUP('databáze bodů'!D2793,kubbATPmodel!$H$9:$HE$61,((HLOOKUP(F2793,kubbATPmodel!$I$5:$HE$61,56,0))+1),0),0)</f>
        <v>0</v>
      </c>
      <c r="H2793" s="15" t="str">
        <f t="shared" si="43"/>
        <v>nevyplněno</v>
      </c>
    </row>
    <row r="2794" spans="7:8" x14ac:dyDescent="0.25">
      <c r="G2794" s="12">
        <f>IF(H2794="ano",VLOOKUP('databáze bodů'!D2794,kubbATPmodel!$H$9:$HE$61,((HLOOKUP(F2794,kubbATPmodel!$I$5:$HE$61,56,0))+1),0),0)</f>
        <v>0</v>
      </c>
      <c r="H2794" s="15" t="str">
        <f t="shared" si="43"/>
        <v>nevyplněno</v>
      </c>
    </row>
    <row r="2795" spans="7:8" x14ac:dyDescent="0.25">
      <c r="G2795" s="12">
        <f>IF(H2795="ano",VLOOKUP('databáze bodů'!D2795,kubbATPmodel!$H$9:$HE$61,((HLOOKUP(F2795,kubbATPmodel!$I$5:$HE$61,56,0))+1),0),0)</f>
        <v>0</v>
      </c>
      <c r="H2795" s="15" t="str">
        <f t="shared" si="43"/>
        <v>nevyplněno</v>
      </c>
    </row>
    <row r="2796" spans="7:8" x14ac:dyDescent="0.25">
      <c r="G2796" s="12">
        <f>IF(H2796="ano",VLOOKUP('databáze bodů'!D2796,kubbATPmodel!$H$9:$HE$61,((HLOOKUP(F2796,kubbATPmodel!$I$5:$HE$61,56,0))+1),0),0)</f>
        <v>0</v>
      </c>
      <c r="H2796" s="15" t="str">
        <f t="shared" si="43"/>
        <v>nevyplněno</v>
      </c>
    </row>
    <row r="2797" spans="7:8" x14ac:dyDescent="0.25">
      <c r="G2797" s="12">
        <f>IF(H2797="ano",VLOOKUP('databáze bodů'!D2797,kubbATPmodel!$H$9:$HE$61,((HLOOKUP(F2797,kubbATPmodel!$I$5:$HE$61,56,0))+1),0),0)</f>
        <v>0</v>
      </c>
      <c r="H2797" s="15" t="str">
        <f t="shared" si="43"/>
        <v>nevyplněno</v>
      </c>
    </row>
    <row r="2798" spans="7:8" x14ac:dyDescent="0.25">
      <c r="G2798" s="12">
        <f>IF(H2798="ano",VLOOKUP('databáze bodů'!D2798,kubbATPmodel!$H$9:$HE$61,((HLOOKUP(F2798,kubbATPmodel!$I$5:$HE$61,56,0))+1),0),0)</f>
        <v>0</v>
      </c>
      <c r="H2798" s="15" t="str">
        <f t="shared" si="43"/>
        <v>nevyplněno</v>
      </c>
    </row>
    <row r="2799" spans="7:8" x14ac:dyDescent="0.25">
      <c r="G2799" s="12">
        <f>IF(H2799="ano",VLOOKUP('databáze bodů'!D2799,kubbATPmodel!$H$9:$HE$61,((HLOOKUP(F2799,kubbATPmodel!$I$5:$HE$61,56,0))+1),0),0)</f>
        <v>0</v>
      </c>
      <c r="H2799" s="15" t="str">
        <f t="shared" si="43"/>
        <v>nevyplněno</v>
      </c>
    </row>
    <row r="2800" spans="7:8" x14ac:dyDescent="0.25">
      <c r="G2800" s="12">
        <f>IF(H2800="ano",VLOOKUP('databáze bodů'!D2800,kubbATPmodel!$H$9:$HE$61,((HLOOKUP(F2800,kubbATPmodel!$I$5:$HE$61,56,0))+1),0),0)</f>
        <v>0</v>
      </c>
      <c r="H2800" s="15" t="str">
        <f t="shared" si="43"/>
        <v>nevyplněno</v>
      </c>
    </row>
    <row r="2801" spans="7:8" x14ac:dyDescent="0.25">
      <c r="G2801" s="12">
        <f>IF(H2801="ano",VLOOKUP('databáze bodů'!D2801,kubbATPmodel!$H$9:$HE$61,((HLOOKUP(F2801,kubbATPmodel!$I$5:$HE$61,56,0))+1),0),0)</f>
        <v>0</v>
      </c>
      <c r="H2801" s="15" t="str">
        <f t="shared" si="43"/>
        <v>nevyplněno</v>
      </c>
    </row>
    <row r="2802" spans="7:8" x14ac:dyDescent="0.25">
      <c r="G2802" s="12">
        <f>IF(H2802="ano",VLOOKUP('databáze bodů'!D2802,kubbATPmodel!$H$9:$HE$61,((HLOOKUP(F2802,kubbATPmodel!$I$5:$HE$61,56,0))+1),0),0)</f>
        <v>0</v>
      </c>
      <c r="H2802" s="15" t="str">
        <f t="shared" si="43"/>
        <v>nevyplněno</v>
      </c>
    </row>
    <row r="2803" spans="7:8" x14ac:dyDescent="0.25">
      <c r="G2803" s="12">
        <f>IF(H2803="ano",VLOOKUP('databáze bodů'!D2803,kubbATPmodel!$H$9:$HE$61,((HLOOKUP(F2803,kubbATPmodel!$I$5:$HE$61,56,0))+1),0),0)</f>
        <v>0</v>
      </c>
      <c r="H2803" s="15" t="str">
        <f t="shared" si="43"/>
        <v>nevyplněno</v>
      </c>
    </row>
    <row r="2804" spans="7:8" x14ac:dyDescent="0.25">
      <c r="G2804" s="12">
        <f>IF(H2804="ano",VLOOKUP('databáze bodů'!D2804,kubbATPmodel!$H$9:$HE$61,((HLOOKUP(F2804,kubbATPmodel!$I$5:$HE$61,56,0))+1),0),0)</f>
        <v>0</v>
      </c>
      <c r="H2804" s="15" t="str">
        <f t="shared" si="43"/>
        <v>nevyplněno</v>
      </c>
    </row>
    <row r="2805" spans="7:8" x14ac:dyDescent="0.25">
      <c r="G2805" s="12">
        <f>IF(H2805="ano",VLOOKUP('databáze bodů'!D2805,kubbATPmodel!$H$9:$HE$61,((HLOOKUP(F2805,kubbATPmodel!$I$5:$HE$61,56,0))+1),0),0)</f>
        <v>0</v>
      </c>
      <c r="H2805" s="15" t="str">
        <f t="shared" si="43"/>
        <v>nevyplněno</v>
      </c>
    </row>
    <row r="2806" spans="7:8" x14ac:dyDescent="0.25">
      <c r="G2806" s="12">
        <f>IF(H2806="ano",VLOOKUP('databáze bodů'!D2806,kubbATPmodel!$H$9:$HE$61,((HLOOKUP(F2806,kubbATPmodel!$I$5:$HE$61,56,0))+1),0),0)</f>
        <v>0</v>
      </c>
      <c r="H2806" s="15" t="str">
        <f t="shared" si="43"/>
        <v>nevyplněno</v>
      </c>
    </row>
    <row r="2807" spans="7:8" x14ac:dyDescent="0.25">
      <c r="G2807" s="12">
        <f>IF(H2807="ano",VLOOKUP('databáze bodů'!D2807,kubbATPmodel!$H$9:$HE$61,((HLOOKUP(F2807,kubbATPmodel!$I$5:$HE$61,56,0))+1),0),0)</f>
        <v>0</v>
      </c>
      <c r="H2807" s="15" t="str">
        <f t="shared" si="43"/>
        <v>nevyplněno</v>
      </c>
    </row>
    <row r="2808" spans="7:8" x14ac:dyDescent="0.25">
      <c r="G2808" s="12">
        <f>IF(H2808="ano",VLOOKUP('databáze bodů'!D2808,kubbATPmodel!$H$9:$HE$61,((HLOOKUP(F2808,kubbATPmodel!$I$5:$HE$61,56,0))+1),0),0)</f>
        <v>0</v>
      </c>
      <c r="H2808" s="15" t="str">
        <f t="shared" si="43"/>
        <v>nevyplněno</v>
      </c>
    </row>
    <row r="2809" spans="7:8" x14ac:dyDescent="0.25">
      <c r="G2809" s="12">
        <f>IF(H2809="ano",VLOOKUP('databáze bodů'!D2809,kubbATPmodel!$H$9:$HE$61,((HLOOKUP(F2809,kubbATPmodel!$I$5:$HE$61,56,0))+1),0),0)</f>
        <v>0</v>
      </c>
      <c r="H2809" s="15" t="str">
        <f t="shared" si="43"/>
        <v>nevyplněno</v>
      </c>
    </row>
    <row r="2810" spans="7:8" x14ac:dyDescent="0.25">
      <c r="G2810" s="12">
        <f>IF(H2810="ano",VLOOKUP('databáze bodů'!D2810,kubbATPmodel!$H$9:$HE$61,((HLOOKUP(F2810,kubbATPmodel!$I$5:$HE$61,56,0))+1),0),0)</f>
        <v>0</v>
      </c>
      <c r="H2810" s="15" t="str">
        <f t="shared" si="43"/>
        <v>nevyplněno</v>
      </c>
    </row>
    <row r="2811" spans="7:8" x14ac:dyDescent="0.25">
      <c r="G2811" s="12">
        <f>IF(H2811="ano",VLOOKUP('databáze bodů'!D2811,kubbATPmodel!$H$9:$HE$61,((HLOOKUP(F2811,kubbATPmodel!$I$5:$HE$61,56,0))+1),0),0)</f>
        <v>0</v>
      </c>
      <c r="H2811" s="15" t="str">
        <f t="shared" si="43"/>
        <v>nevyplněno</v>
      </c>
    </row>
    <row r="2812" spans="7:8" x14ac:dyDescent="0.25">
      <c r="G2812" s="12">
        <f>IF(H2812="ano",VLOOKUP('databáze bodů'!D2812,kubbATPmodel!$H$9:$HE$61,((HLOOKUP(F2812,kubbATPmodel!$I$5:$HE$61,56,0))+1),0),0)</f>
        <v>0</v>
      </c>
      <c r="H2812" s="15" t="str">
        <f t="shared" si="43"/>
        <v>nevyplněno</v>
      </c>
    </row>
    <row r="2813" spans="7:8" x14ac:dyDescent="0.25">
      <c r="G2813" s="12">
        <f>IF(H2813="ano",VLOOKUP('databáze bodů'!D2813,kubbATPmodel!$H$9:$HE$61,((HLOOKUP(F2813,kubbATPmodel!$I$5:$HE$61,56,0))+1),0),0)</f>
        <v>0</v>
      </c>
      <c r="H2813" s="15" t="str">
        <f t="shared" si="43"/>
        <v>nevyplněno</v>
      </c>
    </row>
    <row r="2814" spans="7:8" x14ac:dyDescent="0.25">
      <c r="G2814" s="12">
        <f>IF(H2814="ano",VLOOKUP('databáze bodů'!D2814,kubbATPmodel!$H$9:$HE$61,((HLOOKUP(F2814,kubbATPmodel!$I$5:$HE$61,56,0))+1),0),0)</f>
        <v>0</v>
      </c>
      <c r="H2814" s="15" t="str">
        <f t="shared" si="43"/>
        <v>nevyplněno</v>
      </c>
    </row>
    <row r="2815" spans="7:8" x14ac:dyDescent="0.25">
      <c r="G2815" s="12">
        <f>IF(H2815="ano",VLOOKUP('databáze bodů'!D2815,kubbATPmodel!$H$9:$HE$61,((HLOOKUP(F2815,kubbATPmodel!$I$5:$HE$61,56,0))+1),0),0)</f>
        <v>0</v>
      </c>
      <c r="H2815" s="15" t="str">
        <f t="shared" si="43"/>
        <v>nevyplněno</v>
      </c>
    </row>
    <row r="2816" spans="7:8" x14ac:dyDescent="0.25">
      <c r="G2816" s="12">
        <f>IF(H2816="ano",VLOOKUP('databáze bodů'!D2816,kubbATPmodel!$H$9:$HE$61,((HLOOKUP(F2816,kubbATPmodel!$I$5:$HE$61,56,0))+1),0),0)</f>
        <v>0</v>
      </c>
      <c r="H2816" s="15" t="str">
        <f t="shared" si="43"/>
        <v>nevyplněno</v>
      </c>
    </row>
    <row r="2817" spans="7:8" x14ac:dyDescent="0.25">
      <c r="G2817" s="12">
        <f>IF(H2817="ano",VLOOKUP('databáze bodů'!D2817,kubbATPmodel!$H$9:$HE$61,((HLOOKUP(F2817,kubbATPmodel!$I$5:$HE$61,56,0))+1),0),0)</f>
        <v>0</v>
      </c>
      <c r="H2817" s="15" t="str">
        <f t="shared" si="43"/>
        <v>nevyplněno</v>
      </c>
    </row>
    <row r="2818" spans="7:8" x14ac:dyDescent="0.25">
      <c r="G2818" s="12">
        <f>IF(H2818="ano",VLOOKUP('databáze bodů'!D2818,kubbATPmodel!$H$9:$HE$61,((HLOOKUP(F2818,kubbATPmodel!$I$5:$HE$61,56,0))+1),0),0)</f>
        <v>0</v>
      </c>
      <c r="H2818" s="15" t="str">
        <f t="shared" si="43"/>
        <v>nevyplněno</v>
      </c>
    </row>
    <row r="2819" spans="7:8" x14ac:dyDescent="0.25">
      <c r="G2819" s="12">
        <f>IF(H2819="ano",VLOOKUP('databáze bodů'!D2819,kubbATPmodel!$H$9:$HE$61,((HLOOKUP(F2819,kubbATPmodel!$I$5:$HE$61,56,0))+1),0),0)</f>
        <v>0</v>
      </c>
      <c r="H2819" s="15" t="str">
        <f t="shared" ref="H2819:H2882" si="44">IF(E2819=0,"nevyplněno",IF(($K$5-E2819)&lt;$K$3,"ano","ne"))</f>
        <v>nevyplněno</v>
      </c>
    </row>
    <row r="2820" spans="7:8" x14ac:dyDescent="0.25">
      <c r="G2820" s="12">
        <f>IF(H2820="ano",VLOOKUP('databáze bodů'!D2820,kubbATPmodel!$H$9:$HE$61,((HLOOKUP(F2820,kubbATPmodel!$I$5:$HE$61,56,0))+1),0),0)</f>
        <v>0</v>
      </c>
      <c r="H2820" s="15" t="str">
        <f t="shared" si="44"/>
        <v>nevyplněno</v>
      </c>
    </row>
    <row r="2821" spans="7:8" x14ac:dyDescent="0.25">
      <c r="G2821" s="12">
        <f>IF(H2821="ano",VLOOKUP('databáze bodů'!D2821,kubbATPmodel!$H$9:$HE$61,((HLOOKUP(F2821,kubbATPmodel!$I$5:$HE$61,56,0))+1),0),0)</f>
        <v>0</v>
      </c>
      <c r="H2821" s="15" t="str">
        <f t="shared" si="44"/>
        <v>nevyplněno</v>
      </c>
    </row>
    <row r="2822" spans="7:8" x14ac:dyDescent="0.25">
      <c r="G2822" s="12">
        <f>IF(H2822="ano",VLOOKUP('databáze bodů'!D2822,kubbATPmodel!$H$9:$HE$61,((HLOOKUP(F2822,kubbATPmodel!$I$5:$HE$61,56,0))+1),0),0)</f>
        <v>0</v>
      </c>
      <c r="H2822" s="15" t="str">
        <f t="shared" si="44"/>
        <v>nevyplněno</v>
      </c>
    </row>
    <row r="2823" spans="7:8" x14ac:dyDescent="0.25">
      <c r="G2823" s="12">
        <f>IF(H2823="ano",VLOOKUP('databáze bodů'!D2823,kubbATPmodel!$H$9:$HE$61,((HLOOKUP(F2823,kubbATPmodel!$I$5:$HE$61,56,0))+1),0),0)</f>
        <v>0</v>
      </c>
      <c r="H2823" s="15" t="str">
        <f t="shared" si="44"/>
        <v>nevyplněno</v>
      </c>
    </row>
    <row r="2824" spans="7:8" x14ac:dyDescent="0.25">
      <c r="G2824" s="12">
        <f>IF(H2824="ano",VLOOKUP('databáze bodů'!D2824,kubbATPmodel!$H$9:$HE$61,((HLOOKUP(F2824,kubbATPmodel!$I$5:$HE$61,56,0))+1),0),0)</f>
        <v>0</v>
      </c>
      <c r="H2824" s="15" t="str">
        <f t="shared" si="44"/>
        <v>nevyplněno</v>
      </c>
    </row>
    <row r="2825" spans="7:8" x14ac:dyDescent="0.25">
      <c r="G2825" s="12">
        <f>IF(H2825="ano",VLOOKUP('databáze bodů'!D2825,kubbATPmodel!$H$9:$HE$61,((HLOOKUP(F2825,kubbATPmodel!$I$5:$HE$61,56,0))+1),0),0)</f>
        <v>0</v>
      </c>
      <c r="H2825" s="15" t="str">
        <f t="shared" si="44"/>
        <v>nevyplněno</v>
      </c>
    </row>
    <row r="2826" spans="7:8" x14ac:dyDescent="0.25">
      <c r="G2826" s="12">
        <f>IF(H2826="ano",VLOOKUP('databáze bodů'!D2826,kubbATPmodel!$H$9:$HE$61,((HLOOKUP(F2826,kubbATPmodel!$I$5:$HE$61,56,0))+1),0),0)</f>
        <v>0</v>
      </c>
      <c r="H2826" s="15" t="str">
        <f t="shared" si="44"/>
        <v>nevyplněno</v>
      </c>
    </row>
    <row r="2827" spans="7:8" x14ac:dyDescent="0.25">
      <c r="G2827" s="12">
        <f>IF(H2827="ano",VLOOKUP('databáze bodů'!D2827,kubbATPmodel!$H$9:$HE$61,((HLOOKUP(F2827,kubbATPmodel!$I$5:$HE$61,56,0))+1),0),0)</f>
        <v>0</v>
      </c>
      <c r="H2827" s="15" t="str">
        <f t="shared" si="44"/>
        <v>nevyplněno</v>
      </c>
    </row>
    <row r="2828" spans="7:8" x14ac:dyDescent="0.25">
      <c r="G2828" s="12">
        <f>IF(H2828="ano",VLOOKUP('databáze bodů'!D2828,kubbATPmodel!$H$9:$HE$61,((HLOOKUP(F2828,kubbATPmodel!$I$5:$HE$61,56,0))+1),0),0)</f>
        <v>0</v>
      </c>
      <c r="H2828" s="15" t="str">
        <f t="shared" si="44"/>
        <v>nevyplněno</v>
      </c>
    </row>
    <row r="2829" spans="7:8" x14ac:dyDescent="0.25">
      <c r="G2829" s="12">
        <f>IF(H2829="ano",VLOOKUP('databáze bodů'!D2829,kubbATPmodel!$H$9:$HE$61,((HLOOKUP(F2829,kubbATPmodel!$I$5:$HE$61,56,0))+1),0),0)</f>
        <v>0</v>
      </c>
      <c r="H2829" s="15" t="str">
        <f t="shared" si="44"/>
        <v>nevyplněno</v>
      </c>
    </row>
    <row r="2830" spans="7:8" x14ac:dyDescent="0.25">
      <c r="G2830" s="12">
        <f>IF(H2830="ano",VLOOKUP('databáze bodů'!D2830,kubbATPmodel!$H$9:$HE$61,((HLOOKUP(F2830,kubbATPmodel!$I$5:$HE$61,56,0))+1),0),0)</f>
        <v>0</v>
      </c>
      <c r="H2830" s="15" t="str">
        <f t="shared" si="44"/>
        <v>nevyplněno</v>
      </c>
    </row>
    <row r="2831" spans="7:8" x14ac:dyDescent="0.25">
      <c r="G2831" s="12">
        <f>IF(H2831="ano",VLOOKUP('databáze bodů'!D2831,kubbATPmodel!$H$9:$HE$61,((HLOOKUP(F2831,kubbATPmodel!$I$5:$HE$61,56,0))+1),0),0)</f>
        <v>0</v>
      </c>
      <c r="H2831" s="15" t="str">
        <f t="shared" si="44"/>
        <v>nevyplněno</v>
      </c>
    </row>
    <row r="2832" spans="7:8" x14ac:dyDescent="0.25">
      <c r="G2832" s="12">
        <f>IF(H2832="ano",VLOOKUP('databáze bodů'!D2832,kubbATPmodel!$H$9:$HE$61,((HLOOKUP(F2832,kubbATPmodel!$I$5:$HE$61,56,0))+1),0),0)</f>
        <v>0</v>
      </c>
      <c r="H2832" s="15" t="str">
        <f t="shared" si="44"/>
        <v>nevyplněno</v>
      </c>
    </row>
    <row r="2833" spans="7:8" x14ac:dyDescent="0.25">
      <c r="G2833" s="12">
        <f>IF(H2833="ano",VLOOKUP('databáze bodů'!D2833,kubbATPmodel!$H$9:$HE$61,((HLOOKUP(F2833,kubbATPmodel!$I$5:$HE$61,56,0))+1),0),0)</f>
        <v>0</v>
      </c>
      <c r="H2833" s="15" t="str">
        <f t="shared" si="44"/>
        <v>nevyplněno</v>
      </c>
    </row>
    <row r="2834" spans="7:8" x14ac:dyDescent="0.25">
      <c r="G2834" s="12">
        <f>IF(H2834="ano",VLOOKUP('databáze bodů'!D2834,kubbATPmodel!$H$9:$HE$61,((HLOOKUP(F2834,kubbATPmodel!$I$5:$HE$61,56,0))+1),0),0)</f>
        <v>0</v>
      </c>
      <c r="H2834" s="15" t="str">
        <f t="shared" si="44"/>
        <v>nevyplněno</v>
      </c>
    </row>
    <row r="2835" spans="7:8" x14ac:dyDescent="0.25">
      <c r="G2835" s="12">
        <f>IF(H2835="ano",VLOOKUP('databáze bodů'!D2835,kubbATPmodel!$H$9:$HE$61,((HLOOKUP(F2835,kubbATPmodel!$I$5:$HE$61,56,0))+1),0),0)</f>
        <v>0</v>
      </c>
      <c r="H2835" s="15" t="str">
        <f t="shared" si="44"/>
        <v>nevyplněno</v>
      </c>
    </row>
    <row r="2836" spans="7:8" x14ac:dyDescent="0.25">
      <c r="G2836" s="12">
        <f>IF(H2836="ano",VLOOKUP('databáze bodů'!D2836,kubbATPmodel!$H$9:$HE$61,((HLOOKUP(F2836,kubbATPmodel!$I$5:$HE$61,56,0))+1),0),0)</f>
        <v>0</v>
      </c>
      <c r="H2836" s="15" t="str">
        <f t="shared" si="44"/>
        <v>nevyplněno</v>
      </c>
    </row>
    <row r="2837" spans="7:8" x14ac:dyDescent="0.25">
      <c r="G2837" s="12">
        <f>IF(H2837="ano",VLOOKUP('databáze bodů'!D2837,kubbATPmodel!$H$9:$HE$61,((HLOOKUP(F2837,kubbATPmodel!$I$5:$HE$61,56,0))+1),0),0)</f>
        <v>0</v>
      </c>
      <c r="H2837" s="15" t="str">
        <f t="shared" si="44"/>
        <v>nevyplněno</v>
      </c>
    </row>
    <row r="2838" spans="7:8" x14ac:dyDescent="0.25">
      <c r="G2838" s="12">
        <f>IF(H2838="ano",VLOOKUP('databáze bodů'!D2838,kubbATPmodel!$H$9:$HE$61,((HLOOKUP(F2838,kubbATPmodel!$I$5:$HE$61,56,0))+1),0),0)</f>
        <v>0</v>
      </c>
      <c r="H2838" s="15" t="str">
        <f t="shared" si="44"/>
        <v>nevyplněno</v>
      </c>
    </row>
    <row r="2839" spans="7:8" x14ac:dyDescent="0.25">
      <c r="G2839" s="12">
        <f>IF(H2839="ano",VLOOKUP('databáze bodů'!D2839,kubbATPmodel!$H$9:$HE$61,((HLOOKUP(F2839,kubbATPmodel!$I$5:$HE$61,56,0))+1),0),0)</f>
        <v>0</v>
      </c>
      <c r="H2839" s="15" t="str">
        <f t="shared" si="44"/>
        <v>nevyplněno</v>
      </c>
    </row>
    <row r="2840" spans="7:8" x14ac:dyDescent="0.25">
      <c r="G2840" s="12">
        <f>IF(H2840="ano",VLOOKUP('databáze bodů'!D2840,kubbATPmodel!$H$9:$HE$61,((HLOOKUP(F2840,kubbATPmodel!$I$5:$HE$61,56,0))+1),0),0)</f>
        <v>0</v>
      </c>
      <c r="H2840" s="15" t="str">
        <f t="shared" si="44"/>
        <v>nevyplněno</v>
      </c>
    </row>
    <row r="2841" spans="7:8" x14ac:dyDescent="0.25">
      <c r="G2841" s="12">
        <f>IF(H2841="ano",VLOOKUP('databáze bodů'!D2841,kubbATPmodel!$H$9:$HE$61,((HLOOKUP(F2841,kubbATPmodel!$I$5:$HE$61,56,0))+1),0),0)</f>
        <v>0</v>
      </c>
      <c r="H2841" s="15" t="str">
        <f t="shared" si="44"/>
        <v>nevyplněno</v>
      </c>
    </row>
    <row r="2842" spans="7:8" x14ac:dyDescent="0.25">
      <c r="G2842" s="12">
        <f>IF(H2842="ano",VLOOKUP('databáze bodů'!D2842,kubbATPmodel!$H$9:$HE$61,((HLOOKUP(F2842,kubbATPmodel!$I$5:$HE$61,56,0))+1),0),0)</f>
        <v>0</v>
      </c>
      <c r="H2842" s="15" t="str">
        <f t="shared" si="44"/>
        <v>nevyplněno</v>
      </c>
    </row>
    <row r="2843" spans="7:8" x14ac:dyDescent="0.25">
      <c r="G2843" s="12">
        <f>IF(H2843="ano",VLOOKUP('databáze bodů'!D2843,kubbATPmodel!$H$9:$HE$61,((HLOOKUP(F2843,kubbATPmodel!$I$5:$HE$61,56,0))+1),0),0)</f>
        <v>0</v>
      </c>
      <c r="H2843" s="15" t="str">
        <f t="shared" si="44"/>
        <v>nevyplněno</v>
      </c>
    </row>
    <row r="2844" spans="7:8" x14ac:dyDescent="0.25">
      <c r="G2844" s="12">
        <f>IF(H2844="ano",VLOOKUP('databáze bodů'!D2844,kubbATPmodel!$H$9:$HE$61,((HLOOKUP(F2844,kubbATPmodel!$I$5:$HE$61,56,0))+1),0),0)</f>
        <v>0</v>
      </c>
      <c r="H2844" s="15" t="str">
        <f t="shared" si="44"/>
        <v>nevyplněno</v>
      </c>
    </row>
    <row r="2845" spans="7:8" x14ac:dyDescent="0.25">
      <c r="G2845" s="12">
        <f>IF(H2845="ano",VLOOKUP('databáze bodů'!D2845,kubbATPmodel!$H$9:$HE$61,((HLOOKUP(F2845,kubbATPmodel!$I$5:$HE$61,56,0))+1),0),0)</f>
        <v>0</v>
      </c>
      <c r="H2845" s="15" t="str">
        <f t="shared" si="44"/>
        <v>nevyplněno</v>
      </c>
    </row>
    <row r="2846" spans="7:8" x14ac:dyDescent="0.25">
      <c r="G2846" s="12">
        <f>IF(H2846="ano",VLOOKUP('databáze bodů'!D2846,kubbATPmodel!$H$9:$HE$61,((HLOOKUP(F2846,kubbATPmodel!$I$5:$HE$61,56,0))+1),0),0)</f>
        <v>0</v>
      </c>
      <c r="H2846" s="15" t="str">
        <f t="shared" si="44"/>
        <v>nevyplněno</v>
      </c>
    </row>
    <row r="2847" spans="7:8" x14ac:dyDescent="0.25">
      <c r="G2847" s="12">
        <f>IF(H2847="ano",VLOOKUP('databáze bodů'!D2847,kubbATPmodel!$H$9:$HE$61,((HLOOKUP(F2847,kubbATPmodel!$I$5:$HE$61,56,0))+1),0),0)</f>
        <v>0</v>
      </c>
      <c r="H2847" s="15" t="str">
        <f t="shared" si="44"/>
        <v>nevyplněno</v>
      </c>
    </row>
    <row r="2848" spans="7:8" x14ac:dyDescent="0.25">
      <c r="G2848" s="12">
        <f>IF(H2848="ano",VLOOKUP('databáze bodů'!D2848,kubbATPmodel!$H$9:$HE$61,((HLOOKUP(F2848,kubbATPmodel!$I$5:$HE$61,56,0))+1),0),0)</f>
        <v>0</v>
      </c>
      <c r="H2848" s="15" t="str">
        <f t="shared" si="44"/>
        <v>nevyplněno</v>
      </c>
    </row>
    <row r="2849" spans="7:8" x14ac:dyDescent="0.25">
      <c r="G2849" s="12">
        <f>IF(H2849="ano",VLOOKUP('databáze bodů'!D2849,kubbATPmodel!$H$9:$HE$61,((HLOOKUP(F2849,kubbATPmodel!$I$5:$HE$61,56,0))+1),0),0)</f>
        <v>0</v>
      </c>
      <c r="H2849" s="15" t="str">
        <f t="shared" si="44"/>
        <v>nevyplněno</v>
      </c>
    </row>
    <row r="2850" spans="7:8" x14ac:dyDescent="0.25">
      <c r="G2850" s="12">
        <f>IF(H2850="ano",VLOOKUP('databáze bodů'!D2850,kubbATPmodel!$H$9:$HE$61,((HLOOKUP(F2850,kubbATPmodel!$I$5:$HE$61,56,0))+1),0),0)</f>
        <v>0</v>
      </c>
      <c r="H2850" s="15" t="str">
        <f t="shared" si="44"/>
        <v>nevyplněno</v>
      </c>
    </row>
    <row r="2851" spans="7:8" x14ac:dyDescent="0.25">
      <c r="G2851" s="12">
        <f>IF(H2851="ano",VLOOKUP('databáze bodů'!D2851,kubbATPmodel!$H$9:$HE$61,((HLOOKUP(F2851,kubbATPmodel!$I$5:$HE$61,56,0))+1),0),0)</f>
        <v>0</v>
      </c>
      <c r="H2851" s="15" t="str">
        <f t="shared" si="44"/>
        <v>nevyplněno</v>
      </c>
    </row>
    <row r="2852" spans="7:8" x14ac:dyDescent="0.25">
      <c r="G2852" s="12">
        <f>IF(H2852="ano",VLOOKUP('databáze bodů'!D2852,kubbATPmodel!$H$9:$HE$61,((HLOOKUP(F2852,kubbATPmodel!$I$5:$HE$61,56,0))+1),0),0)</f>
        <v>0</v>
      </c>
      <c r="H2852" s="15" t="str">
        <f t="shared" si="44"/>
        <v>nevyplněno</v>
      </c>
    </row>
    <row r="2853" spans="7:8" x14ac:dyDescent="0.25">
      <c r="G2853" s="12">
        <f>IF(H2853="ano",VLOOKUP('databáze bodů'!D2853,kubbATPmodel!$H$9:$HE$61,((HLOOKUP(F2853,kubbATPmodel!$I$5:$HE$61,56,0))+1),0),0)</f>
        <v>0</v>
      </c>
      <c r="H2853" s="15" t="str">
        <f t="shared" si="44"/>
        <v>nevyplněno</v>
      </c>
    </row>
    <row r="2854" spans="7:8" x14ac:dyDescent="0.25">
      <c r="G2854" s="12">
        <f>IF(H2854="ano",VLOOKUP('databáze bodů'!D2854,kubbATPmodel!$H$9:$HE$61,((HLOOKUP(F2854,kubbATPmodel!$I$5:$HE$61,56,0))+1),0),0)</f>
        <v>0</v>
      </c>
      <c r="H2854" s="15" t="str">
        <f t="shared" si="44"/>
        <v>nevyplněno</v>
      </c>
    </row>
    <row r="2855" spans="7:8" x14ac:dyDescent="0.25">
      <c r="G2855" s="12">
        <f>IF(H2855="ano",VLOOKUP('databáze bodů'!D2855,kubbATPmodel!$H$9:$HE$61,((HLOOKUP(F2855,kubbATPmodel!$I$5:$HE$61,56,0))+1),0),0)</f>
        <v>0</v>
      </c>
      <c r="H2855" s="15" t="str">
        <f t="shared" si="44"/>
        <v>nevyplněno</v>
      </c>
    </row>
    <row r="2856" spans="7:8" x14ac:dyDescent="0.25">
      <c r="G2856" s="12">
        <f>IF(H2856="ano",VLOOKUP('databáze bodů'!D2856,kubbATPmodel!$H$9:$HE$61,((HLOOKUP(F2856,kubbATPmodel!$I$5:$HE$61,56,0))+1),0),0)</f>
        <v>0</v>
      </c>
      <c r="H2856" s="15" t="str">
        <f t="shared" si="44"/>
        <v>nevyplněno</v>
      </c>
    </row>
    <row r="2857" spans="7:8" x14ac:dyDescent="0.25">
      <c r="G2857" s="12">
        <f>IF(H2857="ano",VLOOKUP('databáze bodů'!D2857,kubbATPmodel!$H$9:$HE$61,((HLOOKUP(F2857,kubbATPmodel!$I$5:$HE$61,56,0))+1),0),0)</f>
        <v>0</v>
      </c>
      <c r="H2857" s="15" t="str">
        <f t="shared" si="44"/>
        <v>nevyplněno</v>
      </c>
    </row>
    <row r="2858" spans="7:8" x14ac:dyDescent="0.25">
      <c r="G2858" s="12">
        <f>IF(H2858="ano",VLOOKUP('databáze bodů'!D2858,kubbATPmodel!$H$9:$HE$61,((HLOOKUP(F2858,kubbATPmodel!$I$5:$HE$61,56,0))+1),0),0)</f>
        <v>0</v>
      </c>
      <c r="H2858" s="15" t="str">
        <f t="shared" si="44"/>
        <v>nevyplněno</v>
      </c>
    </row>
    <row r="2859" spans="7:8" x14ac:dyDescent="0.25">
      <c r="G2859" s="12">
        <f>IF(H2859="ano",VLOOKUP('databáze bodů'!D2859,kubbATPmodel!$H$9:$HE$61,((HLOOKUP(F2859,kubbATPmodel!$I$5:$HE$61,56,0))+1),0),0)</f>
        <v>0</v>
      </c>
      <c r="H2859" s="15" t="str">
        <f t="shared" si="44"/>
        <v>nevyplněno</v>
      </c>
    </row>
    <row r="2860" spans="7:8" x14ac:dyDescent="0.25">
      <c r="G2860" s="12">
        <f>IF(H2860="ano",VLOOKUP('databáze bodů'!D2860,kubbATPmodel!$H$9:$HE$61,((HLOOKUP(F2860,kubbATPmodel!$I$5:$HE$61,56,0))+1),0),0)</f>
        <v>0</v>
      </c>
      <c r="H2860" s="15" t="str">
        <f t="shared" si="44"/>
        <v>nevyplněno</v>
      </c>
    </row>
    <row r="2861" spans="7:8" x14ac:dyDescent="0.25">
      <c r="G2861" s="12">
        <f>IF(H2861="ano",VLOOKUP('databáze bodů'!D2861,kubbATPmodel!$H$9:$HE$61,((HLOOKUP(F2861,kubbATPmodel!$I$5:$HE$61,56,0))+1),0),0)</f>
        <v>0</v>
      </c>
      <c r="H2861" s="15" t="str">
        <f t="shared" si="44"/>
        <v>nevyplněno</v>
      </c>
    </row>
    <row r="2862" spans="7:8" x14ac:dyDescent="0.25">
      <c r="G2862" s="12">
        <f>IF(H2862="ano",VLOOKUP('databáze bodů'!D2862,kubbATPmodel!$H$9:$HE$61,((HLOOKUP(F2862,kubbATPmodel!$I$5:$HE$61,56,0))+1),0),0)</f>
        <v>0</v>
      </c>
      <c r="H2862" s="15" t="str">
        <f t="shared" si="44"/>
        <v>nevyplněno</v>
      </c>
    </row>
    <row r="2863" spans="7:8" x14ac:dyDescent="0.25">
      <c r="G2863" s="12">
        <f>IF(H2863="ano",VLOOKUP('databáze bodů'!D2863,kubbATPmodel!$H$9:$HE$61,((HLOOKUP(F2863,kubbATPmodel!$I$5:$HE$61,56,0))+1),0),0)</f>
        <v>0</v>
      </c>
      <c r="H2863" s="15" t="str">
        <f t="shared" si="44"/>
        <v>nevyplněno</v>
      </c>
    </row>
    <row r="2864" spans="7:8" x14ac:dyDescent="0.25">
      <c r="G2864" s="12">
        <f>IF(H2864="ano",VLOOKUP('databáze bodů'!D2864,kubbATPmodel!$H$9:$HE$61,((HLOOKUP(F2864,kubbATPmodel!$I$5:$HE$61,56,0))+1),0),0)</f>
        <v>0</v>
      </c>
      <c r="H2864" s="15" t="str">
        <f t="shared" si="44"/>
        <v>nevyplněno</v>
      </c>
    </row>
    <row r="2865" spans="7:8" x14ac:dyDescent="0.25">
      <c r="G2865" s="12">
        <f>IF(H2865="ano",VLOOKUP('databáze bodů'!D2865,kubbATPmodel!$H$9:$HE$61,((HLOOKUP(F2865,kubbATPmodel!$I$5:$HE$61,56,0))+1),0),0)</f>
        <v>0</v>
      </c>
      <c r="H2865" s="15" t="str">
        <f t="shared" si="44"/>
        <v>nevyplněno</v>
      </c>
    </row>
    <row r="2866" spans="7:8" x14ac:dyDescent="0.25">
      <c r="G2866" s="12">
        <f>IF(H2866="ano",VLOOKUP('databáze bodů'!D2866,kubbATPmodel!$H$9:$HE$61,((HLOOKUP(F2866,kubbATPmodel!$I$5:$HE$61,56,0))+1),0),0)</f>
        <v>0</v>
      </c>
      <c r="H2866" s="15" t="str">
        <f t="shared" si="44"/>
        <v>nevyplněno</v>
      </c>
    </row>
    <row r="2867" spans="7:8" x14ac:dyDescent="0.25">
      <c r="G2867" s="12">
        <f>IF(H2867="ano",VLOOKUP('databáze bodů'!D2867,kubbATPmodel!$H$9:$HE$61,((HLOOKUP(F2867,kubbATPmodel!$I$5:$HE$61,56,0))+1),0),0)</f>
        <v>0</v>
      </c>
      <c r="H2867" s="15" t="str">
        <f t="shared" si="44"/>
        <v>nevyplněno</v>
      </c>
    </row>
    <row r="2868" spans="7:8" x14ac:dyDescent="0.25">
      <c r="G2868" s="12">
        <f>IF(H2868="ano",VLOOKUP('databáze bodů'!D2868,kubbATPmodel!$H$9:$HE$61,((HLOOKUP(F2868,kubbATPmodel!$I$5:$HE$61,56,0))+1),0),0)</f>
        <v>0</v>
      </c>
      <c r="H2868" s="15" t="str">
        <f t="shared" si="44"/>
        <v>nevyplněno</v>
      </c>
    </row>
    <row r="2869" spans="7:8" x14ac:dyDescent="0.25">
      <c r="G2869" s="12">
        <f>IF(H2869="ano",VLOOKUP('databáze bodů'!D2869,kubbATPmodel!$H$9:$HE$61,((HLOOKUP(F2869,kubbATPmodel!$I$5:$HE$61,56,0))+1),0),0)</f>
        <v>0</v>
      </c>
      <c r="H2869" s="15" t="str">
        <f t="shared" si="44"/>
        <v>nevyplněno</v>
      </c>
    </row>
    <row r="2870" spans="7:8" x14ac:dyDescent="0.25">
      <c r="G2870" s="12">
        <f>IF(H2870="ano",VLOOKUP('databáze bodů'!D2870,kubbATPmodel!$H$9:$HE$61,((HLOOKUP(F2870,kubbATPmodel!$I$5:$HE$61,56,0))+1),0),0)</f>
        <v>0</v>
      </c>
      <c r="H2870" s="15" t="str">
        <f t="shared" si="44"/>
        <v>nevyplněno</v>
      </c>
    </row>
    <row r="2871" spans="7:8" x14ac:dyDescent="0.25">
      <c r="G2871" s="12">
        <f>IF(H2871="ano",VLOOKUP('databáze bodů'!D2871,kubbATPmodel!$H$9:$HE$61,((HLOOKUP(F2871,kubbATPmodel!$I$5:$HE$61,56,0))+1),0),0)</f>
        <v>0</v>
      </c>
      <c r="H2871" s="15" t="str">
        <f t="shared" si="44"/>
        <v>nevyplněno</v>
      </c>
    </row>
    <row r="2872" spans="7:8" x14ac:dyDescent="0.25">
      <c r="G2872" s="12">
        <f>IF(H2872="ano",VLOOKUP('databáze bodů'!D2872,kubbATPmodel!$H$9:$HE$61,((HLOOKUP(F2872,kubbATPmodel!$I$5:$HE$61,56,0))+1),0),0)</f>
        <v>0</v>
      </c>
      <c r="H2872" s="15" t="str">
        <f t="shared" si="44"/>
        <v>nevyplněno</v>
      </c>
    </row>
    <row r="2873" spans="7:8" x14ac:dyDescent="0.25">
      <c r="G2873" s="12">
        <f>IF(H2873="ano",VLOOKUP('databáze bodů'!D2873,kubbATPmodel!$H$9:$HE$61,((HLOOKUP(F2873,kubbATPmodel!$I$5:$HE$61,56,0))+1),0),0)</f>
        <v>0</v>
      </c>
      <c r="H2873" s="15" t="str">
        <f t="shared" si="44"/>
        <v>nevyplněno</v>
      </c>
    </row>
    <row r="2874" spans="7:8" x14ac:dyDescent="0.25">
      <c r="G2874" s="12">
        <f>IF(H2874="ano",VLOOKUP('databáze bodů'!D2874,kubbATPmodel!$H$9:$HE$61,((HLOOKUP(F2874,kubbATPmodel!$I$5:$HE$61,56,0))+1),0),0)</f>
        <v>0</v>
      </c>
      <c r="H2874" s="15" t="str">
        <f t="shared" si="44"/>
        <v>nevyplněno</v>
      </c>
    </row>
    <row r="2875" spans="7:8" x14ac:dyDescent="0.25">
      <c r="G2875" s="12">
        <f>IF(H2875="ano",VLOOKUP('databáze bodů'!D2875,kubbATPmodel!$H$9:$HE$61,((HLOOKUP(F2875,kubbATPmodel!$I$5:$HE$61,56,0))+1),0),0)</f>
        <v>0</v>
      </c>
      <c r="H2875" s="15" t="str">
        <f t="shared" si="44"/>
        <v>nevyplněno</v>
      </c>
    </row>
    <row r="2876" spans="7:8" x14ac:dyDescent="0.25">
      <c r="G2876" s="12">
        <f>IF(H2876="ano",VLOOKUP('databáze bodů'!D2876,kubbATPmodel!$H$9:$HE$61,((HLOOKUP(F2876,kubbATPmodel!$I$5:$HE$61,56,0))+1),0),0)</f>
        <v>0</v>
      </c>
      <c r="H2876" s="15" t="str">
        <f t="shared" si="44"/>
        <v>nevyplněno</v>
      </c>
    </row>
    <row r="2877" spans="7:8" x14ac:dyDescent="0.25">
      <c r="G2877" s="12">
        <f>IF(H2877="ano",VLOOKUP('databáze bodů'!D2877,kubbATPmodel!$H$9:$HE$61,((HLOOKUP(F2877,kubbATPmodel!$I$5:$HE$61,56,0))+1),0),0)</f>
        <v>0</v>
      </c>
      <c r="H2877" s="15" t="str">
        <f t="shared" si="44"/>
        <v>nevyplněno</v>
      </c>
    </row>
    <row r="2878" spans="7:8" x14ac:dyDescent="0.25">
      <c r="G2878" s="12">
        <f>IF(H2878="ano",VLOOKUP('databáze bodů'!D2878,kubbATPmodel!$H$9:$HE$61,((HLOOKUP(F2878,kubbATPmodel!$I$5:$HE$61,56,0))+1),0),0)</f>
        <v>0</v>
      </c>
      <c r="H2878" s="15" t="str">
        <f t="shared" si="44"/>
        <v>nevyplněno</v>
      </c>
    </row>
    <row r="2879" spans="7:8" x14ac:dyDescent="0.25">
      <c r="G2879" s="12">
        <f>IF(H2879="ano",VLOOKUP('databáze bodů'!D2879,kubbATPmodel!$H$9:$HE$61,((HLOOKUP(F2879,kubbATPmodel!$I$5:$HE$61,56,0))+1),0),0)</f>
        <v>0</v>
      </c>
      <c r="H2879" s="15" t="str">
        <f t="shared" si="44"/>
        <v>nevyplněno</v>
      </c>
    </row>
    <row r="2880" spans="7:8" x14ac:dyDescent="0.25">
      <c r="G2880" s="12">
        <f>IF(H2880="ano",VLOOKUP('databáze bodů'!D2880,kubbATPmodel!$H$9:$HE$61,((HLOOKUP(F2880,kubbATPmodel!$I$5:$HE$61,56,0))+1),0),0)</f>
        <v>0</v>
      </c>
      <c r="H2880" s="15" t="str">
        <f t="shared" si="44"/>
        <v>nevyplněno</v>
      </c>
    </row>
    <row r="2881" spans="7:8" x14ac:dyDescent="0.25">
      <c r="G2881" s="12">
        <f>IF(H2881="ano",VLOOKUP('databáze bodů'!D2881,kubbATPmodel!$H$9:$HE$61,((HLOOKUP(F2881,kubbATPmodel!$I$5:$HE$61,56,0))+1),0),0)</f>
        <v>0</v>
      </c>
      <c r="H2881" s="15" t="str">
        <f t="shared" si="44"/>
        <v>nevyplněno</v>
      </c>
    </row>
    <row r="2882" spans="7:8" x14ac:dyDescent="0.25">
      <c r="G2882" s="12">
        <f>IF(H2882="ano",VLOOKUP('databáze bodů'!D2882,kubbATPmodel!$H$9:$HE$61,((HLOOKUP(F2882,kubbATPmodel!$I$5:$HE$61,56,0))+1),0),0)</f>
        <v>0</v>
      </c>
      <c r="H2882" s="15" t="str">
        <f t="shared" si="44"/>
        <v>nevyplněno</v>
      </c>
    </row>
    <row r="2883" spans="7:8" x14ac:dyDescent="0.25">
      <c r="G2883" s="12">
        <f>IF(H2883="ano",VLOOKUP('databáze bodů'!D2883,kubbATPmodel!$H$9:$HE$61,((HLOOKUP(F2883,kubbATPmodel!$I$5:$HE$61,56,0))+1),0),0)</f>
        <v>0</v>
      </c>
      <c r="H2883" s="15" t="str">
        <f t="shared" ref="H2883:H2946" si="45">IF(E2883=0,"nevyplněno",IF(($K$5-E2883)&lt;$K$3,"ano","ne"))</f>
        <v>nevyplněno</v>
      </c>
    </row>
    <row r="2884" spans="7:8" x14ac:dyDescent="0.25">
      <c r="G2884" s="12">
        <f>IF(H2884="ano",VLOOKUP('databáze bodů'!D2884,kubbATPmodel!$H$9:$HE$61,((HLOOKUP(F2884,kubbATPmodel!$I$5:$HE$61,56,0))+1),0),0)</f>
        <v>0</v>
      </c>
      <c r="H2884" s="15" t="str">
        <f t="shared" si="45"/>
        <v>nevyplněno</v>
      </c>
    </row>
    <row r="2885" spans="7:8" x14ac:dyDescent="0.25">
      <c r="G2885" s="12">
        <f>IF(H2885="ano",VLOOKUP('databáze bodů'!D2885,kubbATPmodel!$H$9:$HE$61,((HLOOKUP(F2885,kubbATPmodel!$I$5:$HE$61,56,0))+1),0),0)</f>
        <v>0</v>
      </c>
      <c r="H2885" s="15" t="str">
        <f t="shared" si="45"/>
        <v>nevyplněno</v>
      </c>
    </row>
    <row r="2886" spans="7:8" x14ac:dyDescent="0.25">
      <c r="G2886" s="12">
        <f>IF(H2886="ano",VLOOKUP('databáze bodů'!D2886,kubbATPmodel!$H$9:$HE$61,((HLOOKUP(F2886,kubbATPmodel!$I$5:$HE$61,56,0))+1),0),0)</f>
        <v>0</v>
      </c>
      <c r="H2886" s="15" t="str">
        <f t="shared" si="45"/>
        <v>nevyplněno</v>
      </c>
    </row>
    <row r="2887" spans="7:8" x14ac:dyDescent="0.25">
      <c r="G2887" s="12">
        <f>IF(H2887="ano",VLOOKUP('databáze bodů'!D2887,kubbATPmodel!$H$9:$HE$61,((HLOOKUP(F2887,kubbATPmodel!$I$5:$HE$61,56,0))+1),0),0)</f>
        <v>0</v>
      </c>
      <c r="H2887" s="15" t="str">
        <f t="shared" si="45"/>
        <v>nevyplněno</v>
      </c>
    </row>
    <row r="2888" spans="7:8" x14ac:dyDescent="0.25">
      <c r="G2888" s="12">
        <f>IF(H2888="ano",VLOOKUP('databáze bodů'!D2888,kubbATPmodel!$H$9:$HE$61,((HLOOKUP(F2888,kubbATPmodel!$I$5:$HE$61,56,0))+1),0),0)</f>
        <v>0</v>
      </c>
      <c r="H2888" s="15" t="str">
        <f t="shared" si="45"/>
        <v>nevyplněno</v>
      </c>
    </row>
    <row r="2889" spans="7:8" x14ac:dyDescent="0.25">
      <c r="G2889" s="12">
        <f>IF(H2889="ano",VLOOKUP('databáze bodů'!D2889,kubbATPmodel!$H$9:$HE$61,((HLOOKUP(F2889,kubbATPmodel!$I$5:$HE$61,56,0))+1),0),0)</f>
        <v>0</v>
      </c>
      <c r="H2889" s="15" t="str">
        <f t="shared" si="45"/>
        <v>nevyplněno</v>
      </c>
    </row>
    <row r="2890" spans="7:8" x14ac:dyDescent="0.25">
      <c r="G2890" s="12">
        <f>IF(H2890="ano",VLOOKUP('databáze bodů'!D2890,kubbATPmodel!$H$9:$HE$61,((HLOOKUP(F2890,kubbATPmodel!$I$5:$HE$61,56,0))+1),0),0)</f>
        <v>0</v>
      </c>
      <c r="H2890" s="15" t="str">
        <f t="shared" si="45"/>
        <v>nevyplněno</v>
      </c>
    </row>
    <row r="2891" spans="7:8" x14ac:dyDescent="0.25">
      <c r="G2891" s="12">
        <f>IF(H2891="ano",VLOOKUP('databáze bodů'!D2891,kubbATPmodel!$H$9:$HE$61,((HLOOKUP(F2891,kubbATPmodel!$I$5:$HE$61,56,0))+1),0),0)</f>
        <v>0</v>
      </c>
      <c r="H2891" s="15" t="str">
        <f t="shared" si="45"/>
        <v>nevyplněno</v>
      </c>
    </row>
    <row r="2892" spans="7:8" x14ac:dyDescent="0.25">
      <c r="G2892" s="12">
        <f>IF(H2892="ano",VLOOKUP('databáze bodů'!D2892,kubbATPmodel!$H$9:$HE$61,((HLOOKUP(F2892,kubbATPmodel!$I$5:$HE$61,56,0))+1),0),0)</f>
        <v>0</v>
      </c>
      <c r="H2892" s="15" t="str">
        <f t="shared" si="45"/>
        <v>nevyplněno</v>
      </c>
    </row>
    <row r="2893" spans="7:8" x14ac:dyDescent="0.25">
      <c r="G2893" s="12">
        <f>IF(H2893="ano",VLOOKUP('databáze bodů'!D2893,kubbATPmodel!$H$9:$HE$61,((HLOOKUP(F2893,kubbATPmodel!$I$5:$HE$61,56,0))+1),0),0)</f>
        <v>0</v>
      </c>
      <c r="H2893" s="15" t="str">
        <f t="shared" si="45"/>
        <v>nevyplněno</v>
      </c>
    </row>
    <row r="2894" spans="7:8" x14ac:dyDescent="0.25">
      <c r="G2894" s="12">
        <f>IF(H2894="ano",VLOOKUP('databáze bodů'!D2894,kubbATPmodel!$H$9:$HE$61,((HLOOKUP(F2894,kubbATPmodel!$I$5:$HE$61,56,0))+1),0),0)</f>
        <v>0</v>
      </c>
      <c r="H2894" s="15" t="str">
        <f t="shared" si="45"/>
        <v>nevyplněno</v>
      </c>
    </row>
    <row r="2895" spans="7:8" x14ac:dyDescent="0.25">
      <c r="G2895" s="12">
        <f>IF(H2895="ano",VLOOKUP('databáze bodů'!D2895,kubbATPmodel!$H$9:$HE$61,((HLOOKUP(F2895,kubbATPmodel!$I$5:$HE$61,56,0))+1),0),0)</f>
        <v>0</v>
      </c>
      <c r="H2895" s="15" t="str">
        <f t="shared" si="45"/>
        <v>nevyplněno</v>
      </c>
    </row>
    <row r="2896" spans="7:8" x14ac:dyDescent="0.25">
      <c r="G2896" s="12">
        <f>IF(H2896="ano",VLOOKUP('databáze bodů'!D2896,kubbATPmodel!$H$9:$HE$61,((HLOOKUP(F2896,kubbATPmodel!$I$5:$HE$61,56,0))+1),0),0)</f>
        <v>0</v>
      </c>
      <c r="H2896" s="15" t="str">
        <f t="shared" si="45"/>
        <v>nevyplněno</v>
      </c>
    </row>
    <row r="2897" spans="7:8" x14ac:dyDescent="0.25">
      <c r="G2897" s="12">
        <f>IF(H2897="ano",VLOOKUP('databáze bodů'!D2897,kubbATPmodel!$H$9:$HE$61,((HLOOKUP(F2897,kubbATPmodel!$I$5:$HE$61,56,0))+1),0),0)</f>
        <v>0</v>
      </c>
      <c r="H2897" s="15" t="str">
        <f t="shared" si="45"/>
        <v>nevyplněno</v>
      </c>
    </row>
    <row r="2898" spans="7:8" x14ac:dyDescent="0.25">
      <c r="G2898" s="12">
        <f>IF(H2898="ano",VLOOKUP('databáze bodů'!D2898,kubbATPmodel!$H$9:$HE$61,((HLOOKUP(F2898,kubbATPmodel!$I$5:$HE$61,56,0))+1),0),0)</f>
        <v>0</v>
      </c>
      <c r="H2898" s="15" t="str">
        <f t="shared" si="45"/>
        <v>nevyplněno</v>
      </c>
    </row>
    <row r="2899" spans="7:8" x14ac:dyDescent="0.25">
      <c r="G2899" s="12">
        <f>IF(H2899="ano",VLOOKUP('databáze bodů'!D2899,kubbATPmodel!$H$9:$HE$61,((HLOOKUP(F2899,kubbATPmodel!$I$5:$HE$61,56,0))+1),0),0)</f>
        <v>0</v>
      </c>
      <c r="H2899" s="15" t="str">
        <f t="shared" si="45"/>
        <v>nevyplněno</v>
      </c>
    </row>
    <row r="2900" spans="7:8" x14ac:dyDescent="0.25">
      <c r="G2900" s="12">
        <f>IF(H2900="ano",VLOOKUP('databáze bodů'!D2900,kubbATPmodel!$H$9:$HE$61,((HLOOKUP(F2900,kubbATPmodel!$I$5:$HE$61,56,0))+1),0),0)</f>
        <v>0</v>
      </c>
      <c r="H2900" s="15" t="str">
        <f t="shared" si="45"/>
        <v>nevyplněno</v>
      </c>
    </row>
    <row r="2901" spans="7:8" x14ac:dyDescent="0.25">
      <c r="G2901" s="12">
        <f>IF(H2901="ano",VLOOKUP('databáze bodů'!D2901,kubbATPmodel!$H$9:$HE$61,((HLOOKUP(F2901,kubbATPmodel!$I$5:$HE$61,56,0))+1),0),0)</f>
        <v>0</v>
      </c>
      <c r="H2901" s="15" t="str">
        <f t="shared" si="45"/>
        <v>nevyplněno</v>
      </c>
    </row>
    <row r="2902" spans="7:8" x14ac:dyDescent="0.25">
      <c r="G2902" s="12">
        <f>IF(H2902="ano",VLOOKUP('databáze bodů'!D2902,kubbATPmodel!$H$9:$HE$61,((HLOOKUP(F2902,kubbATPmodel!$I$5:$HE$61,56,0))+1),0),0)</f>
        <v>0</v>
      </c>
      <c r="H2902" s="15" t="str">
        <f t="shared" si="45"/>
        <v>nevyplněno</v>
      </c>
    </row>
    <row r="2903" spans="7:8" x14ac:dyDescent="0.25">
      <c r="G2903" s="12">
        <f>IF(H2903="ano",VLOOKUP('databáze bodů'!D2903,kubbATPmodel!$H$9:$HE$61,((HLOOKUP(F2903,kubbATPmodel!$I$5:$HE$61,56,0))+1),0),0)</f>
        <v>0</v>
      </c>
      <c r="H2903" s="15" t="str">
        <f t="shared" si="45"/>
        <v>nevyplněno</v>
      </c>
    </row>
    <row r="2904" spans="7:8" x14ac:dyDescent="0.25">
      <c r="G2904" s="12">
        <f>IF(H2904="ano",VLOOKUP('databáze bodů'!D2904,kubbATPmodel!$H$9:$HE$61,((HLOOKUP(F2904,kubbATPmodel!$I$5:$HE$61,56,0))+1),0),0)</f>
        <v>0</v>
      </c>
      <c r="H2904" s="15" t="str">
        <f t="shared" si="45"/>
        <v>nevyplněno</v>
      </c>
    </row>
    <row r="2905" spans="7:8" x14ac:dyDescent="0.25">
      <c r="G2905" s="12">
        <f>IF(H2905="ano",VLOOKUP('databáze bodů'!D2905,kubbATPmodel!$H$9:$HE$61,((HLOOKUP(F2905,kubbATPmodel!$I$5:$HE$61,56,0))+1),0),0)</f>
        <v>0</v>
      </c>
      <c r="H2905" s="15" t="str">
        <f t="shared" si="45"/>
        <v>nevyplněno</v>
      </c>
    </row>
    <row r="2906" spans="7:8" x14ac:dyDescent="0.25">
      <c r="G2906" s="12">
        <f>IF(H2906="ano",VLOOKUP('databáze bodů'!D2906,kubbATPmodel!$H$9:$HE$61,((HLOOKUP(F2906,kubbATPmodel!$I$5:$HE$61,56,0))+1),0),0)</f>
        <v>0</v>
      </c>
      <c r="H2906" s="15" t="str">
        <f t="shared" si="45"/>
        <v>nevyplněno</v>
      </c>
    </row>
    <row r="2907" spans="7:8" x14ac:dyDescent="0.25">
      <c r="G2907" s="12">
        <f>IF(H2907="ano",VLOOKUP('databáze bodů'!D2907,kubbATPmodel!$H$9:$HE$61,((HLOOKUP(F2907,kubbATPmodel!$I$5:$HE$61,56,0))+1),0),0)</f>
        <v>0</v>
      </c>
      <c r="H2907" s="15" t="str">
        <f t="shared" si="45"/>
        <v>nevyplněno</v>
      </c>
    </row>
    <row r="2908" spans="7:8" x14ac:dyDescent="0.25">
      <c r="G2908" s="12">
        <f>IF(H2908="ano",VLOOKUP('databáze bodů'!D2908,kubbATPmodel!$H$9:$HE$61,((HLOOKUP(F2908,kubbATPmodel!$I$5:$HE$61,56,0))+1),0),0)</f>
        <v>0</v>
      </c>
      <c r="H2908" s="15" t="str">
        <f t="shared" si="45"/>
        <v>nevyplněno</v>
      </c>
    </row>
    <row r="2909" spans="7:8" x14ac:dyDescent="0.25">
      <c r="G2909" s="12">
        <f>IF(H2909="ano",VLOOKUP('databáze bodů'!D2909,kubbATPmodel!$H$9:$HE$61,((HLOOKUP(F2909,kubbATPmodel!$I$5:$HE$61,56,0))+1),0),0)</f>
        <v>0</v>
      </c>
      <c r="H2909" s="15" t="str">
        <f t="shared" si="45"/>
        <v>nevyplněno</v>
      </c>
    </row>
    <row r="2910" spans="7:8" x14ac:dyDescent="0.25">
      <c r="G2910" s="12">
        <f>IF(H2910="ano",VLOOKUP('databáze bodů'!D2910,kubbATPmodel!$H$9:$HE$61,((HLOOKUP(F2910,kubbATPmodel!$I$5:$HE$61,56,0))+1),0),0)</f>
        <v>0</v>
      </c>
      <c r="H2910" s="15" t="str">
        <f t="shared" si="45"/>
        <v>nevyplněno</v>
      </c>
    </row>
    <row r="2911" spans="7:8" x14ac:dyDescent="0.25">
      <c r="G2911" s="12">
        <f>IF(H2911="ano",VLOOKUP('databáze bodů'!D2911,kubbATPmodel!$H$9:$HE$61,((HLOOKUP(F2911,kubbATPmodel!$I$5:$HE$61,56,0))+1),0),0)</f>
        <v>0</v>
      </c>
      <c r="H2911" s="15" t="str">
        <f t="shared" si="45"/>
        <v>nevyplněno</v>
      </c>
    </row>
    <row r="2912" spans="7:8" x14ac:dyDescent="0.25">
      <c r="G2912" s="12">
        <f>IF(H2912="ano",VLOOKUP('databáze bodů'!D2912,kubbATPmodel!$H$9:$HE$61,((HLOOKUP(F2912,kubbATPmodel!$I$5:$HE$61,56,0))+1),0),0)</f>
        <v>0</v>
      </c>
      <c r="H2912" s="15" t="str">
        <f t="shared" si="45"/>
        <v>nevyplněno</v>
      </c>
    </row>
    <row r="2913" spans="7:8" x14ac:dyDescent="0.25">
      <c r="G2913" s="12">
        <f>IF(H2913="ano",VLOOKUP('databáze bodů'!D2913,kubbATPmodel!$H$9:$HE$61,((HLOOKUP(F2913,kubbATPmodel!$I$5:$HE$61,56,0))+1),0),0)</f>
        <v>0</v>
      </c>
      <c r="H2913" s="15" t="str">
        <f t="shared" si="45"/>
        <v>nevyplněno</v>
      </c>
    </row>
    <row r="2914" spans="7:8" x14ac:dyDescent="0.25">
      <c r="G2914" s="12">
        <f>IF(H2914="ano",VLOOKUP('databáze bodů'!D2914,kubbATPmodel!$H$9:$HE$61,((HLOOKUP(F2914,kubbATPmodel!$I$5:$HE$61,56,0))+1),0),0)</f>
        <v>0</v>
      </c>
      <c r="H2914" s="15" t="str">
        <f t="shared" si="45"/>
        <v>nevyplněno</v>
      </c>
    </row>
    <row r="2915" spans="7:8" x14ac:dyDescent="0.25">
      <c r="G2915" s="12">
        <f>IF(H2915="ano",VLOOKUP('databáze bodů'!D2915,kubbATPmodel!$H$9:$HE$61,((HLOOKUP(F2915,kubbATPmodel!$I$5:$HE$61,56,0))+1),0),0)</f>
        <v>0</v>
      </c>
      <c r="H2915" s="15" t="str">
        <f t="shared" si="45"/>
        <v>nevyplněno</v>
      </c>
    </row>
    <row r="2916" spans="7:8" x14ac:dyDescent="0.25">
      <c r="G2916" s="12">
        <f>IF(H2916="ano",VLOOKUP('databáze bodů'!D2916,kubbATPmodel!$H$9:$HE$61,((HLOOKUP(F2916,kubbATPmodel!$I$5:$HE$61,56,0))+1),0),0)</f>
        <v>0</v>
      </c>
      <c r="H2916" s="15" t="str">
        <f t="shared" si="45"/>
        <v>nevyplněno</v>
      </c>
    </row>
    <row r="2917" spans="7:8" x14ac:dyDescent="0.25">
      <c r="G2917" s="12">
        <f>IF(H2917="ano",VLOOKUP('databáze bodů'!D2917,kubbATPmodel!$H$9:$HE$61,((HLOOKUP(F2917,kubbATPmodel!$I$5:$HE$61,56,0))+1),0),0)</f>
        <v>0</v>
      </c>
      <c r="H2917" s="15" t="str">
        <f t="shared" si="45"/>
        <v>nevyplněno</v>
      </c>
    </row>
    <row r="2918" spans="7:8" x14ac:dyDescent="0.25">
      <c r="G2918" s="12">
        <f>IF(H2918="ano",VLOOKUP('databáze bodů'!D2918,kubbATPmodel!$H$9:$HE$61,((HLOOKUP(F2918,kubbATPmodel!$I$5:$HE$61,56,0))+1),0),0)</f>
        <v>0</v>
      </c>
      <c r="H2918" s="15" t="str">
        <f t="shared" si="45"/>
        <v>nevyplněno</v>
      </c>
    </row>
    <row r="2919" spans="7:8" x14ac:dyDescent="0.25">
      <c r="G2919" s="12">
        <f>IF(H2919="ano",VLOOKUP('databáze bodů'!D2919,kubbATPmodel!$H$9:$HE$61,((HLOOKUP(F2919,kubbATPmodel!$I$5:$HE$61,56,0))+1),0),0)</f>
        <v>0</v>
      </c>
      <c r="H2919" s="15" t="str">
        <f t="shared" si="45"/>
        <v>nevyplněno</v>
      </c>
    </row>
    <row r="2920" spans="7:8" x14ac:dyDescent="0.25">
      <c r="G2920" s="12">
        <f>IF(H2920="ano",VLOOKUP('databáze bodů'!D2920,kubbATPmodel!$H$9:$HE$61,((HLOOKUP(F2920,kubbATPmodel!$I$5:$HE$61,56,0))+1),0),0)</f>
        <v>0</v>
      </c>
      <c r="H2920" s="15" t="str">
        <f t="shared" si="45"/>
        <v>nevyplněno</v>
      </c>
    </row>
    <row r="2921" spans="7:8" x14ac:dyDescent="0.25">
      <c r="G2921" s="12">
        <f>IF(H2921="ano",VLOOKUP('databáze bodů'!D2921,kubbATPmodel!$H$9:$HE$61,((HLOOKUP(F2921,kubbATPmodel!$I$5:$HE$61,56,0))+1),0),0)</f>
        <v>0</v>
      </c>
      <c r="H2921" s="15" t="str">
        <f t="shared" si="45"/>
        <v>nevyplněno</v>
      </c>
    </row>
    <row r="2922" spans="7:8" x14ac:dyDescent="0.25">
      <c r="G2922" s="12">
        <f>IF(H2922="ano",VLOOKUP('databáze bodů'!D2922,kubbATPmodel!$H$9:$HE$61,((HLOOKUP(F2922,kubbATPmodel!$I$5:$HE$61,56,0))+1),0),0)</f>
        <v>0</v>
      </c>
      <c r="H2922" s="15" t="str">
        <f t="shared" si="45"/>
        <v>nevyplněno</v>
      </c>
    </row>
    <row r="2923" spans="7:8" x14ac:dyDescent="0.25">
      <c r="G2923" s="12">
        <f>IF(H2923="ano",VLOOKUP('databáze bodů'!D2923,kubbATPmodel!$H$9:$HE$61,((HLOOKUP(F2923,kubbATPmodel!$I$5:$HE$61,56,0))+1),0),0)</f>
        <v>0</v>
      </c>
      <c r="H2923" s="15" t="str">
        <f t="shared" si="45"/>
        <v>nevyplněno</v>
      </c>
    </row>
    <row r="2924" spans="7:8" x14ac:dyDescent="0.25">
      <c r="G2924" s="12">
        <f>IF(H2924="ano",VLOOKUP('databáze bodů'!D2924,kubbATPmodel!$H$9:$HE$61,((HLOOKUP(F2924,kubbATPmodel!$I$5:$HE$61,56,0))+1),0),0)</f>
        <v>0</v>
      </c>
      <c r="H2924" s="15" t="str">
        <f t="shared" si="45"/>
        <v>nevyplněno</v>
      </c>
    </row>
    <row r="2925" spans="7:8" x14ac:dyDescent="0.25">
      <c r="G2925" s="12">
        <f>IF(H2925="ano",VLOOKUP('databáze bodů'!D2925,kubbATPmodel!$H$9:$HE$61,((HLOOKUP(F2925,kubbATPmodel!$I$5:$HE$61,56,0))+1),0),0)</f>
        <v>0</v>
      </c>
      <c r="H2925" s="15" t="str">
        <f t="shared" si="45"/>
        <v>nevyplněno</v>
      </c>
    </row>
    <row r="2926" spans="7:8" x14ac:dyDescent="0.25">
      <c r="G2926" s="12">
        <f>IF(H2926="ano",VLOOKUP('databáze bodů'!D2926,kubbATPmodel!$H$9:$HE$61,((HLOOKUP(F2926,kubbATPmodel!$I$5:$HE$61,56,0))+1),0),0)</f>
        <v>0</v>
      </c>
      <c r="H2926" s="15" t="str">
        <f t="shared" si="45"/>
        <v>nevyplněno</v>
      </c>
    </row>
    <row r="2927" spans="7:8" x14ac:dyDescent="0.25">
      <c r="G2927" s="12">
        <f>IF(H2927="ano",VLOOKUP('databáze bodů'!D2927,kubbATPmodel!$H$9:$HE$61,((HLOOKUP(F2927,kubbATPmodel!$I$5:$HE$61,56,0))+1),0),0)</f>
        <v>0</v>
      </c>
      <c r="H2927" s="15" t="str">
        <f t="shared" si="45"/>
        <v>nevyplněno</v>
      </c>
    </row>
    <row r="2928" spans="7:8" x14ac:dyDescent="0.25">
      <c r="G2928" s="12">
        <f>IF(H2928="ano",VLOOKUP('databáze bodů'!D2928,kubbATPmodel!$H$9:$HE$61,((HLOOKUP(F2928,kubbATPmodel!$I$5:$HE$61,56,0))+1),0),0)</f>
        <v>0</v>
      </c>
      <c r="H2928" s="15" t="str">
        <f t="shared" si="45"/>
        <v>nevyplněno</v>
      </c>
    </row>
    <row r="2929" spans="7:8" x14ac:dyDescent="0.25">
      <c r="G2929" s="12">
        <f>IF(H2929="ano",VLOOKUP('databáze bodů'!D2929,kubbATPmodel!$H$9:$HE$61,((HLOOKUP(F2929,kubbATPmodel!$I$5:$HE$61,56,0))+1),0),0)</f>
        <v>0</v>
      </c>
      <c r="H2929" s="15" t="str">
        <f t="shared" si="45"/>
        <v>nevyplněno</v>
      </c>
    </row>
    <row r="2930" spans="7:8" x14ac:dyDescent="0.25">
      <c r="G2930" s="12">
        <f>IF(H2930="ano",VLOOKUP('databáze bodů'!D2930,kubbATPmodel!$H$9:$HE$61,((HLOOKUP(F2930,kubbATPmodel!$I$5:$HE$61,56,0))+1),0),0)</f>
        <v>0</v>
      </c>
      <c r="H2930" s="15" t="str">
        <f t="shared" si="45"/>
        <v>nevyplněno</v>
      </c>
    </row>
    <row r="2931" spans="7:8" x14ac:dyDescent="0.25">
      <c r="G2931" s="12">
        <f>IF(H2931="ano",VLOOKUP('databáze bodů'!D2931,kubbATPmodel!$H$9:$HE$61,((HLOOKUP(F2931,kubbATPmodel!$I$5:$HE$61,56,0))+1),0),0)</f>
        <v>0</v>
      </c>
      <c r="H2931" s="15" t="str">
        <f t="shared" si="45"/>
        <v>nevyplněno</v>
      </c>
    </row>
    <row r="2932" spans="7:8" x14ac:dyDescent="0.25">
      <c r="G2932" s="12">
        <f>IF(H2932="ano",VLOOKUP('databáze bodů'!D2932,kubbATPmodel!$H$9:$HE$61,((HLOOKUP(F2932,kubbATPmodel!$I$5:$HE$61,56,0))+1),0),0)</f>
        <v>0</v>
      </c>
      <c r="H2932" s="15" t="str">
        <f t="shared" si="45"/>
        <v>nevyplněno</v>
      </c>
    </row>
    <row r="2933" spans="7:8" x14ac:dyDescent="0.25">
      <c r="G2933" s="12">
        <f>IF(H2933="ano",VLOOKUP('databáze bodů'!D2933,kubbATPmodel!$H$9:$HE$61,((HLOOKUP(F2933,kubbATPmodel!$I$5:$HE$61,56,0))+1),0),0)</f>
        <v>0</v>
      </c>
      <c r="H2933" s="15" t="str">
        <f t="shared" si="45"/>
        <v>nevyplněno</v>
      </c>
    </row>
    <row r="2934" spans="7:8" x14ac:dyDescent="0.25">
      <c r="G2934" s="12">
        <f>IF(H2934="ano",VLOOKUP('databáze bodů'!D2934,kubbATPmodel!$H$9:$HE$61,((HLOOKUP(F2934,kubbATPmodel!$I$5:$HE$61,56,0))+1),0),0)</f>
        <v>0</v>
      </c>
      <c r="H2934" s="15" t="str">
        <f t="shared" si="45"/>
        <v>nevyplněno</v>
      </c>
    </row>
    <row r="2935" spans="7:8" x14ac:dyDescent="0.25">
      <c r="G2935" s="12">
        <f>IF(H2935="ano",VLOOKUP('databáze bodů'!D2935,kubbATPmodel!$H$9:$HE$61,((HLOOKUP(F2935,kubbATPmodel!$I$5:$HE$61,56,0))+1),0),0)</f>
        <v>0</v>
      </c>
      <c r="H2935" s="15" t="str">
        <f t="shared" si="45"/>
        <v>nevyplněno</v>
      </c>
    </row>
    <row r="2936" spans="7:8" x14ac:dyDescent="0.25">
      <c r="G2936" s="12">
        <f>IF(H2936="ano",VLOOKUP('databáze bodů'!D2936,kubbATPmodel!$H$9:$HE$61,((HLOOKUP(F2936,kubbATPmodel!$I$5:$HE$61,56,0))+1),0),0)</f>
        <v>0</v>
      </c>
      <c r="H2936" s="15" t="str">
        <f t="shared" si="45"/>
        <v>nevyplněno</v>
      </c>
    </row>
    <row r="2937" spans="7:8" x14ac:dyDescent="0.25">
      <c r="G2937" s="12">
        <f>IF(H2937="ano",VLOOKUP('databáze bodů'!D2937,kubbATPmodel!$H$9:$HE$61,((HLOOKUP(F2937,kubbATPmodel!$I$5:$HE$61,56,0))+1),0),0)</f>
        <v>0</v>
      </c>
      <c r="H2937" s="15" t="str">
        <f t="shared" si="45"/>
        <v>nevyplněno</v>
      </c>
    </row>
    <row r="2938" spans="7:8" x14ac:dyDescent="0.25">
      <c r="G2938" s="12">
        <f>IF(H2938="ano",VLOOKUP('databáze bodů'!D2938,kubbATPmodel!$H$9:$HE$61,((HLOOKUP(F2938,kubbATPmodel!$I$5:$HE$61,56,0))+1),0),0)</f>
        <v>0</v>
      </c>
      <c r="H2938" s="15" t="str">
        <f t="shared" si="45"/>
        <v>nevyplněno</v>
      </c>
    </row>
    <row r="2939" spans="7:8" x14ac:dyDescent="0.25">
      <c r="G2939" s="12">
        <f>IF(H2939="ano",VLOOKUP('databáze bodů'!D2939,kubbATPmodel!$H$9:$HE$61,((HLOOKUP(F2939,kubbATPmodel!$I$5:$HE$61,56,0))+1),0),0)</f>
        <v>0</v>
      </c>
      <c r="H2939" s="15" t="str">
        <f t="shared" si="45"/>
        <v>nevyplněno</v>
      </c>
    </row>
    <row r="2940" spans="7:8" x14ac:dyDescent="0.25">
      <c r="G2940" s="12">
        <f>IF(H2940="ano",VLOOKUP('databáze bodů'!D2940,kubbATPmodel!$H$9:$HE$61,((HLOOKUP(F2940,kubbATPmodel!$I$5:$HE$61,56,0))+1),0),0)</f>
        <v>0</v>
      </c>
      <c r="H2940" s="15" t="str">
        <f t="shared" si="45"/>
        <v>nevyplněno</v>
      </c>
    </row>
    <row r="2941" spans="7:8" x14ac:dyDescent="0.25">
      <c r="G2941" s="12">
        <f>IF(H2941="ano",VLOOKUP('databáze bodů'!D2941,kubbATPmodel!$H$9:$HE$61,((HLOOKUP(F2941,kubbATPmodel!$I$5:$HE$61,56,0))+1),0),0)</f>
        <v>0</v>
      </c>
      <c r="H2941" s="15" t="str">
        <f t="shared" si="45"/>
        <v>nevyplněno</v>
      </c>
    </row>
    <row r="2942" spans="7:8" x14ac:dyDescent="0.25">
      <c r="G2942" s="12">
        <f>IF(H2942="ano",VLOOKUP('databáze bodů'!D2942,kubbATPmodel!$H$9:$HE$61,((HLOOKUP(F2942,kubbATPmodel!$I$5:$HE$61,56,0))+1),0),0)</f>
        <v>0</v>
      </c>
      <c r="H2942" s="15" t="str">
        <f t="shared" si="45"/>
        <v>nevyplněno</v>
      </c>
    </row>
    <row r="2943" spans="7:8" x14ac:dyDescent="0.25">
      <c r="G2943" s="12">
        <f>IF(H2943="ano",VLOOKUP('databáze bodů'!D2943,kubbATPmodel!$H$9:$HE$61,((HLOOKUP(F2943,kubbATPmodel!$I$5:$HE$61,56,0))+1),0),0)</f>
        <v>0</v>
      </c>
      <c r="H2943" s="15" t="str">
        <f t="shared" si="45"/>
        <v>nevyplněno</v>
      </c>
    </row>
    <row r="2944" spans="7:8" x14ac:dyDescent="0.25">
      <c r="G2944" s="12">
        <f>IF(H2944="ano",VLOOKUP('databáze bodů'!D2944,kubbATPmodel!$H$9:$HE$61,((HLOOKUP(F2944,kubbATPmodel!$I$5:$HE$61,56,0))+1),0),0)</f>
        <v>0</v>
      </c>
      <c r="H2944" s="15" t="str">
        <f t="shared" si="45"/>
        <v>nevyplněno</v>
      </c>
    </row>
    <row r="2945" spans="7:8" x14ac:dyDescent="0.25">
      <c r="G2945" s="12">
        <f>IF(H2945="ano",VLOOKUP('databáze bodů'!D2945,kubbATPmodel!$H$9:$HE$61,((HLOOKUP(F2945,kubbATPmodel!$I$5:$HE$61,56,0))+1),0),0)</f>
        <v>0</v>
      </c>
      <c r="H2945" s="15" t="str">
        <f t="shared" si="45"/>
        <v>nevyplněno</v>
      </c>
    </row>
    <row r="2946" spans="7:8" x14ac:dyDescent="0.25">
      <c r="G2946" s="12">
        <f>IF(H2946="ano",VLOOKUP('databáze bodů'!D2946,kubbATPmodel!$H$9:$HE$61,((HLOOKUP(F2946,kubbATPmodel!$I$5:$HE$61,56,0))+1),0),0)</f>
        <v>0</v>
      </c>
      <c r="H2946" s="15" t="str">
        <f t="shared" si="45"/>
        <v>nevyplněno</v>
      </c>
    </row>
    <row r="2947" spans="7:8" x14ac:dyDescent="0.25">
      <c r="G2947" s="12">
        <f>IF(H2947="ano",VLOOKUP('databáze bodů'!D2947,kubbATPmodel!$H$9:$HE$61,((HLOOKUP(F2947,kubbATPmodel!$I$5:$HE$61,56,0))+1),0),0)</f>
        <v>0</v>
      </c>
      <c r="H2947" s="15" t="str">
        <f t="shared" ref="H2947:H2988" si="46">IF(E2947=0,"nevyplněno",IF(($K$5-E2947)&lt;$K$3,"ano","ne"))</f>
        <v>nevyplněno</v>
      </c>
    </row>
    <row r="2948" spans="7:8" x14ac:dyDescent="0.25">
      <c r="G2948" s="12">
        <f>IF(H2948="ano",VLOOKUP('databáze bodů'!D2948,kubbATPmodel!$H$9:$HE$61,((HLOOKUP(F2948,kubbATPmodel!$I$5:$HE$61,56,0))+1),0),0)</f>
        <v>0</v>
      </c>
      <c r="H2948" s="15" t="str">
        <f t="shared" si="46"/>
        <v>nevyplněno</v>
      </c>
    </row>
    <row r="2949" spans="7:8" x14ac:dyDescent="0.25">
      <c r="G2949" s="12">
        <f>IF(H2949="ano",VLOOKUP('databáze bodů'!D2949,kubbATPmodel!$H$9:$HE$61,((HLOOKUP(F2949,kubbATPmodel!$I$5:$HE$61,56,0))+1),0),0)</f>
        <v>0</v>
      </c>
      <c r="H2949" s="15" t="str">
        <f t="shared" si="46"/>
        <v>nevyplněno</v>
      </c>
    </row>
    <row r="2950" spans="7:8" x14ac:dyDescent="0.25">
      <c r="G2950" s="12">
        <f>IF(H2950="ano",VLOOKUP('databáze bodů'!D2950,kubbATPmodel!$H$9:$HE$61,((HLOOKUP(F2950,kubbATPmodel!$I$5:$HE$61,56,0))+1),0),0)</f>
        <v>0</v>
      </c>
      <c r="H2950" s="15" t="str">
        <f t="shared" si="46"/>
        <v>nevyplněno</v>
      </c>
    </row>
    <row r="2951" spans="7:8" x14ac:dyDescent="0.25">
      <c r="G2951" s="12">
        <f>IF(H2951="ano",VLOOKUP('databáze bodů'!D2951,kubbATPmodel!$H$9:$HE$61,((HLOOKUP(F2951,kubbATPmodel!$I$5:$HE$61,56,0))+1),0),0)</f>
        <v>0</v>
      </c>
      <c r="H2951" s="15" t="str">
        <f t="shared" si="46"/>
        <v>nevyplněno</v>
      </c>
    </row>
    <row r="2952" spans="7:8" x14ac:dyDescent="0.25">
      <c r="G2952" s="12">
        <f>IF(H2952="ano",VLOOKUP('databáze bodů'!D2952,kubbATPmodel!$H$9:$HE$61,((HLOOKUP(F2952,kubbATPmodel!$I$5:$HE$61,56,0))+1),0),0)</f>
        <v>0</v>
      </c>
      <c r="H2952" s="15" t="str">
        <f t="shared" si="46"/>
        <v>nevyplněno</v>
      </c>
    </row>
    <row r="2953" spans="7:8" x14ac:dyDescent="0.25">
      <c r="G2953" s="12">
        <f>IF(H2953="ano",VLOOKUP('databáze bodů'!D2953,kubbATPmodel!$H$9:$HE$61,((HLOOKUP(F2953,kubbATPmodel!$I$5:$HE$61,56,0))+1),0),0)</f>
        <v>0</v>
      </c>
      <c r="H2953" s="15" t="str">
        <f t="shared" si="46"/>
        <v>nevyplněno</v>
      </c>
    </row>
    <row r="2954" spans="7:8" x14ac:dyDescent="0.25">
      <c r="G2954" s="12">
        <f>IF(H2954="ano",VLOOKUP('databáze bodů'!D2954,kubbATPmodel!$H$9:$HE$61,((HLOOKUP(F2954,kubbATPmodel!$I$5:$HE$61,56,0))+1),0),0)</f>
        <v>0</v>
      </c>
      <c r="H2954" s="15" t="str">
        <f t="shared" si="46"/>
        <v>nevyplněno</v>
      </c>
    </row>
    <row r="2955" spans="7:8" x14ac:dyDescent="0.25">
      <c r="G2955" s="12">
        <f>IF(H2955="ano",VLOOKUP('databáze bodů'!D2955,kubbATPmodel!$H$9:$HE$61,((HLOOKUP(F2955,kubbATPmodel!$I$5:$HE$61,56,0))+1),0),0)</f>
        <v>0</v>
      </c>
      <c r="H2955" s="15" t="str">
        <f t="shared" si="46"/>
        <v>nevyplněno</v>
      </c>
    </row>
    <row r="2956" spans="7:8" x14ac:dyDescent="0.25">
      <c r="G2956" s="12">
        <f>IF(H2956="ano",VLOOKUP('databáze bodů'!D2956,kubbATPmodel!$H$9:$HE$61,((HLOOKUP(F2956,kubbATPmodel!$I$5:$HE$61,56,0))+1),0),0)</f>
        <v>0</v>
      </c>
      <c r="H2956" s="15" t="str">
        <f t="shared" si="46"/>
        <v>nevyplněno</v>
      </c>
    </row>
    <row r="2957" spans="7:8" x14ac:dyDescent="0.25">
      <c r="G2957" s="12">
        <f>IF(H2957="ano",VLOOKUP('databáze bodů'!D2957,kubbATPmodel!$H$9:$HE$61,((HLOOKUP(F2957,kubbATPmodel!$I$5:$HE$61,56,0))+1),0),0)</f>
        <v>0</v>
      </c>
      <c r="H2957" s="15" t="str">
        <f t="shared" si="46"/>
        <v>nevyplněno</v>
      </c>
    </row>
    <row r="2958" spans="7:8" x14ac:dyDescent="0.25">
      <c r="G2958" s="12">
        <f>IF(H2958="ano",VLOOKUP('databáze bodů'!D2958,kubbATPmodel!$H$9:$HE$61,((HLOOKUP(F2958,kubbATPmodel!$I$5:$HE$61,56,0))+1),0),0)</f>
        <v>0</v>
      </c>
      <c r="H2958" s="15" t="str">
        <f t="shared" si="46"/>
        <v>nevyplněno</v>
      </c>
    </row>
    <row r="2959" spans="7:8" x14ac:dyDescent="0.25">
      <c r="G2959" s="12">
        <f>IF(H2959="ano",VLOOKUP('databáze bodů'!D2959,kubbATPmodel!$H$9:$HE$61,((HLOOKUP(F2959,kubbATPmodel!$I$5:$HE$61,56,0))+1),0),0)</f>
        <v>0</v>
      </c>
      <c r="H2959" s="15" t="str">
        <f t="shared" si="46"/>
        <v>nevyplněno</v>
      </c>
    </row>
    <row r="2960" spans="7:8" x14ac:dyDescent="0.25">
      <c r="G2960" s="12">
        <f>IF(H2960="ano",VLOOKUP('databáze bodů'!D2960,kubbATPmodel!$H$9:$HE$61,((HLOOKUP(F2960,kubbATPmodel!$I$5:$HE$61,56,0))+1),0),0)</f>
        <v>0</v>
      </c>
      <c r="H2960" s="15" t="str">
        <f t="shared" si="46"/>
        <v>nevyplněno</v>
      </c>
    </row>
    <row r="2961" spans="7:8" x14ac:dyDescent="0.25">
      <c r="G2961" s="12">
        <f>IF(H2961="ano",VLOOKUP('databáze bodů'!D2961,kubbATPmodel!$H$9:$HE$61,((HLOOKUP(F2961,kubbATPmodel!$I$5:$HE$61,56,0))+1),0),0)</f>
        <v>0</v>
      </c>
      <c r="H2961" s="15" t="str">
        <f t="shared" si="46"/>
        <v>nevyplněno</v>
      </c>
    </row>
    <row r="2962" spans="7:8" x14ac:dyDescent="0.25">
      <c r="G2962" s="12">
        <f>IF(H2962="ano",VLOOKUP('databáze bodů'!D2962,kubbATPmodel!$H$9:$HE$61,((HLOOKUP(F2962,kubbATPmodel!$I$5:$HE$61,56,0))+1),0),0)</f>
        <v>0</v>
      </c>
      <c r="H2962" s="15" t="str">
        <f t="shared" si="46"/>
        <v>nevyplněno</v>
      </c>
    </row>
    <row r="2963" spans="7:8" x14ac:dyDescent="0.25">
      <c r="G2963" s="12">
        <f>IF(H2963="ano",VLOOKUP('databáze bodů'!D2963,kubbATPmodel!$H$9:$HE$61,((HLOOKUP(F2963,kubbATPmodel!$I$5:$HE$61,56,0))+1),0),0)</f>
        <v>0</v>
      </c>
      <c r="H2963" s="15" t="str">
        <f t="shared" si="46"/>
        <v>nevyplněno</v>
      </c>
    </row>
    <row r="2964" spans="7:8" x14ac:dyDescent="0.25">
      <c r="G2964" s="12">
        <f>IF(H2964="ano",VLOOKUP('databáze bodů'!D2964,kubbATPmodel!$H$9:$HE$61,((HLOOKUP(F2964,kubbATPmodel!$I$5:$HE$61,56,0))+1),0),0)</f>
        <v>0</v>
      </c>
      <c r="H2964" s="15" t="str">
        <f t="shared" si="46"/>
        <v>nevyplněno</v>
      </c>
    </row>
    <row r="2965" spans="7:8" x14ac:dyDescent="0.25">
      <c r="G2965" s="12">
        <f>IF(H2965="ano",VLOOKUP('databáze bodů'!D2965,kubbATPmodel!$H$9:$HE$61,((HLOOKUP(F2965,kubbATPmodel!$I$5:$HE$61,56,0))+1),0),0)</f>
        <v>0</v>
      </c>
      <c r="H2965" s="15" t="str">
        <f t="shared" si="46"/>
        <v>nevyplněno</v>
      </c>
    </row>
    <row r="2966" spans="7:8" x14ac:dyDescent="0.25">
      <c r="G2966" s="12">
        <f>IF(H2966="ano",VLOOKUP('databáze bodů'!D2966,kubbATPmodel!$H$9:$HE$61,((HLOOKUP(F2966,kubbATPmodel!$I$5:$HE$61,56,0))+1),0),0)</f>
        <v>0</v>
      </c>
      <c r="H2966" s="15" t="str">
        <f t="shared" si="46"/>
        <v>nevyplněno</v>
      </c>
    </row>
    <row r="2967" spans="7:8" x14ac:dyDescent="0.25">
      <c r="G2967" s="12">
        <f>IF(H2967="ano",VLOOKUP('databáze bodů'!D2967,kubbATPmodel!$H$9:$HE$61,((HLOOKUP(F2967,kubbATPmodel!$I$5:$HE$61,56,0))+1),0),0)</f>
        <v>0</v>
      </c>
      <c r="H2967" s="15" t="str">
        <f t="shared" si="46"/>
        <v>nevyplněno</v>
      </c>
    </row>
    <row r="2968" spans="7:8" x14ac:dyDescent="0.25">
      <c r="G2968" s="12">
        <f>IF(H2968="ano",VLOOKUP('databáze bodů'!D2968,kubbATPmodel!$H$9:$HE$61,((HLOOKUP(F2968,kubbATPmodel!$I$5:$HE$61,56,0))+1),0),0)</f>
        <v>0</v>
      </c>
      <c r="H2968" s="15" t="str">
        <f t="shared" si="46"/>
        <v>nevyplněno</v>
      </c>
    </row>
    <row r="2969" spans="7:8" x14ac:dyDescent="0.25">
      <c r="G2969" s="12">
        <f>IF(H2969="ano",VLOOKUP('databáze bodů'!D2969,kubbATPmodel!$H$9:$HE$61,((HLOOKUP(F2969,kubbATPmodel!$I$5:$HE$61,56,0))+1),0),0)</f>
        <v>0</v>
      </c>
      <c r="H2969" s="15" t="str">
        <f t="shared" si="46"/>
        <v>nevyplněno</v>
      </c>
    </row>
    <row r="2970" spans="7:8" x14ac:dyDescent="0.25">
      <c r="G2970" s="12">
        <f>IF(H2970="ano",VLOOKUP('databáze bodů'!D2970,kubbATPmodel!$H$9:$HE$61,((HLOOKUP(F2970,kubbATPmodel!$I$5:$HE$61,56,0))+1),0),0)</f>
        <v>0</v>
      </c>
      <c r="H2970" s="15" t="str">
        <f t="shared" si="46"/>
        <v>nevyplněno</v>
      </c>
    </row>
    <row r="2971" spans="7:8" x14ac:dyDescent="0.25">
      <c r="G2971" s="12">
        <f>IF(H2971="ano",VLOOKUP('databáze bodů'!D2971,kubbATPmodel!$H$9:$HE$61,((HLOOKUP(F2971,kubbATPmodel!$I$5:$HE$61,56,0))+1),0),0)</f>
        <v>0</v>
      </c>
      <c r="H2971" s="15" t="str">
        <f t="shared" si="46"/>
        <v>nevyplněno</v>
      </c>
    </row>
    <row r="2972" spans="7:8" x14ac:dyDescent="0.25">
      <c r="G2972" s="12">
        <f>IF(H2972="ano",VLOOKUP('databáze bodů'!D2972,kubbATPmodel!$H$9:$HE$61,((HLOOKUP(F2972,kubbATPmodel!$I$5:$HE$61,56,0))+1),0),0)</f>
        <v>0</v>
      </c>
      <c r="H2972" s="15" t="str">
        <f t="shared" si="46"/>
        <v>nevyplněno</v>
      </c>
    </row>
    <row r="2973" spans="7:8" x14ac:dyDescent="0.25">
      <c r="G2973" s="12">
        <f>IF(H2973="ano",VLOOKUP('databáze bodů'!D2973,kubbATPmodel!$H$9:$HE$61,((HLOOKUP(F2973,kubbATPmodel!$I$5:$HE$61,56,0))+1),0),0)</f>
        <v>0</v>
      </c>
      <c r="H2973" s="15" t="str">
        <f t="shared" si="46"/>
        <v>nevyplněno</v>
      </c>
    </row>
    <row r="2974" spans="7:8" x14ac:dyDescent="0.25">
      <c r="G2974" s="12">
        <f>IF(H2974="ano",VLOOKUP('databáze bodů'!D2974,kubbATPmodel!$H$9:$HE$61,((HLOOKUP(F2974,kubbATPmodel!$I$5:$HE$61,56,0))+1),0),0)</f>
        <v>0</v>
      </c>
      <c r="H2974" s="15" t="str">
        <f t="shared" si="46"/>
        <v>nevyplněno</v>
      </c>
    </row>
    <row r="2975" spans="7:8" x14ac:dyDescent="0.25">
      <c r="G2975" s="12">
        <f>IF(H2975="ano",VLOOKUP('databáze bodů'!D2975,kubbATPmodel!$H$9:$HE$61,((HLOOKUP(F2975,kubbATPmodel!$I$5:$HE$61,56,0))+1),0),0)</f>
        <v>0</v>
      </c>
      <c r="H2975" s="15" t="str">
        <f t="shared" si="46"/>
        <v>nevyplněno</v>
      </c>
    </row>
    <row r="2976" spans="7:8" x14ac:dyDescent="0.25">
      <c r="G2976" s="12">
        <f>IF(H2976="ano",VLOOKUP('databáze bodů'!D2976,kubbATPmodel!$H$9:$HE$61,((HLOOKUP(F2976,kubbATPmodel!$I$5:$HE$61,56,0))+1),0),0)</f>
        <v>0</v>
      </c>
      <c r="H2976" s="15" t="str">
        <f t="shared" si="46"/>
        <v>nevyplněno</v>
      </c>
    </row>
    <row r="2977" spans="7:8" x14ac:dyDescent="0.25">
      <c r="G2977" s="12">
        <f>IF(H2977="ano",VLOOKUP('databáze bodů'!D2977,kubbATPmodel!$H$9:$HE$61,((HLOOKUP(F2977,kubbATPmodel!$I$5:$HE$61,56,0))+1),0),0)</f>
        <v>0</v>
      </c>
      <c r="H2977" s="15" t="str">
        <f t="shared" si="46"/>
        <v>nevyplněno</v>
      </c>
    </row>
    <row r="2978" spans="7:8" x14ac:dyDescent="0.25">
      <c r="G2978" s="12">
        <f>IF(H2978="ano",VLOOKUP('databáze bodů'!D2978,kubbATPmodel!$H$9:$HE$61,((HLOOKUP(F2978,kubbATPmodel!$I$5:$HE$61,56,0))+1),0),0)</f>
        <v>0</v>
      </c>
      <c r="H2978" s="15" t="str">
        <f t="shared" si="46"/>
        <v>nevyplněno</v>
      </c>
    </row>
    <row r="2979" spans="7:8" x14ac:dyDescent="0.25">
      <c r="G2979" s="12">
        <f>IF(H2979="ano",VLOOKUP('databáze bodů'!D2979,kubbATPmodel!$H$9:$HE$61,((HLOOKUP(F2979,kubbATPmodel!$I$5:$HE$61,56,0))+1),0),0)</f>
        <v>0</v>
      </c>
      <c r="H2979" s="15" t="str">
        <f t="shared" si="46"/>
        <v>nevyplněno</v>
      </c>
    </row>
    <row r="2980" spans="7:8" x14ac:dyDescent="0.25">
      <c r="G2980" s="12">
        <f>IF(H2980="ano",VLOOKUP('databáze bodů'!D2980,kubbATPmodel!$H$9:$HE$61,((HLOOKUP(F2980,kubbATPmodel!$I$5:$HE$61,56,0))+1),0),0)</f>
        <v>0</v>
      </c>
      <c r="H2980" s="15" t="str">
        <f t="shared" si="46"/>
        <v>nevyplněno</v>
      </c>
    </row>
    <row r="2981" spans="7:8" x14ac:dyDescent="0.25">
      <c r="G2981" s="12">
        <f>IF(H2981="ano",VLOOKUP('databáze bodů'!D2981,kubbATPmodel!$H$9:$HE$61,((HLOOKUP(F2981,kubbATPmodel!$I$5:$HE$61,56,0))+1),0),0)</f>
        <v>0</v>
      </c>
      <c r="H2981" s="15" t="str">
        <f t="shared" si="46"/>
        <v>nevyplněno</v>
      </c>
    </row>
    <row r="2982" spans="7:8" x14ac:dyDescent="0.25">
      <c r="G2982" s="12">
        <f>IF(H2982="ano",VLOOKUP('databáze bodů'!D2982,kubbATPmodel!$H$9:$HE$61,((HLOOKUP(F2982,kubbATPmodel!$I$5:$HE$61,56,0))+1),0),0)</f>
        <v>0</v>
      </c>
      <c r="H2982" s="15" t="str">
        <f t="shared" si="46"/>
        <v>nevyplněno</v>
      </c>
    </row>
    <row r="2983" spans="7:8" x14ac:dyDescent="0.25">
      <c r="G2983" s="12">
        <f>IF(H2983="ano",VLOOKUP('databáze bodů'!D2983,kubbATPmodel!$H$9:$HE$61,((HLOOKUP(F2983,kubbATPmodel!$I$5:$HE$61,56,0))+1),0),0)</f>
        <v>0</v>
      </c>
      <c r="H2983" s="15" t="str">
        <f t="shared" si="46"/>
        <v>nevyplněno</v>
      </c>
    </row>
    <row r="2984" spans="7:8" x14ac:dyDescent="0.25">
      <c r="G2984" s="12">
        <f>IF(H2984="ano",VLOOKUP('databáze bodů'!D2984,kubbATPmodel!$H$9:$HE$61,((HLOOKUP(F2984,kubbATPmodel!$I$5:$HE$61,56,0))+1),0),0)</f>
        <v>0</v>
      </c>
      <c r="H2984" s="15" t="str">
        <f t="shared" si="46"/>
        <v>nevyplněno</v>
      </c>
    </row>
    <row r="2985" spans="7:8" x14ac:dyDescent="0.25">
      <c r="G2985" s="12">
        <f>IF(H2985="ano",VLOOKUP('databáze bodů'!D2985,kubbATPmodel!$H$9:$HE$61,((HLOOKUP(F2985,kubbATPmodel!$I$5:$HE$61,56,0))+1),0),0)</f>
        <v>0</v>
      </c>
      <c r="H2985" s="15" t="str">
        <f t="shared" si="46"/>
        <v>nevyplněno</v>
      </c>
    </row>
    <row r="2986" spans="7:8" x14ac:dyDescent="0.25">
      <c r="G2986" s="12">
        <f>IF(H2986="ano",VLOOKUP('databáze bodů'!D2986,kubbATPmodel!$H$9:$HE$61,((HLOOKUP(F2986,kubbATPmodel!$I$5:$HE$61,56,0))+1),0),0)</f>
        <v>0</v>
      </c>
      <c r="H2986" s="15" t="str">
        <f t="shared" si="46"/>
        <v>nevyplněno</v>
      </c>
    </row>
    <row r="2987" spans="7:8" x14ac:dyDescent="0.25">
      <c r="G2987" s="12">
        <f>IF(H2987="ano",VLOOKUP('databáze bodů'!D2987,kubbATPmodel!$H$9:$HE$61,((HLOOKUP(F2987,kubbATPmodel!$I$5:$HE$61,56,0))+1),0),0)</f>
        <v>0</v>
      </c>
      <c r="H2987" s="15" t="str">
        <f t="shared" si="46"/>
        <v>nevyplněno</v>
      </c>
    </row>
    <row r="2988" spans="7:8" x14ac:dyDescent="0.25">
      <c r="G2988" s="12">
        <f>IF(H2988="ano",VLOOKUP('databáze bodů'!D2988,kubbATPmodel!$H$9:$HE$61,((HLOOKUP(F2988,kubbATPmodel!$I$5:$HE$61,56,0))+1),0),0)</f>
        <v>0</v>
      </c>
      <c r="H2988" s="15" t="str">
        <f t="shared" si="46"/>
        <v>nevyplněno</v>
      </c>
    </row>
  </sheetData>
  <mergeCells count="1">
    <mergeCell ref="K1:N1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G16"/>
  <sheetViews>
    <sheetView workbookViewId="0">
      <selection activeCell="J17" sqref="J17"/>
    </sheetView>
  </sheetViews>
  <sheetFormatPr defaultColWidth="9.140625" defaultRowHeight="15" x14ac:dyDescent="0.25"/>
  <cols>
    <col min="1" max="1" width="21.85546875" bestFit="1" customWidth="1"/>
    <col min="2" max="2" width="24" customWidth="1"/>
    <col min="3" max="16384" width="9.140625" style="19"/>
  </cols>
  <sheetData>
    <row r="3" spans="1:7" x14ac:dyDescent="0.25">
      <c r="A3" s="21" t="s">
        <v>261</v>
      </c>
      <c r="B3" t="s">
        <v>263</v>
      </c>
    </row>
    <row r="4" spans="1:7" x14ac:dyDescent="0.25">
      <c r="A4" s="22" t="s">
        <v>213</v>
      </c>
      <c r="B4">
        <v>0</v>
      </c>
      <c r="D4" s="11" t="s">
        <v>265</v>
      </c>
      <c r="E4" s="11"/>
      <c r="F4" s="11"/>
      <c r="G4" s="11"/>
    </row>
    <row r="5" spans="1:7" x14ac:dyDescent="0.25">
      <c r="A5" s="134" t="s">
        <v>213</v>
      </c>
      <c r="B5">
        <v>0</v>
      </c>
    </row>
    <row r="6" spans="1:7" x14ac:dyDescent="0.25">
      <c r="A6" s="22" t="s">
        <v>395</v>
      </c>
      <c r="B6">
        <v>0</v>
      </c>
    </row>
    <row r="7" spans="1:7" x14ac:dyDescent="0.25">
      <c r="A7" s="134" t="s">
        <v>395</v>
      </c>
      <c r="B7">
        <v>0</v>
      </c>
    </row>
    <row r="8" spans="1:7" x14ac:dyDescent="0.25">
      <c r="A8" s="22" t="s">
        <v>211</v>
      </c>
      <c r="B8">
        <v>0</v>
      </c>
    </row>
    <row r="9" spans="1:7" x14ac:dyDescent="0.25">
      <c r="A9" s="134" t="s">
        <v>210</v>
      </c>
      <c r="B9">
        <v>0</v>
      </c>
    </row>
    <row r="10" spans="1:7" x14ac:dyDescent="0.25">
      <c r="A10" s="22" t="s">
        <v>258</v>
      </c>
      <c r="B10">
        <v>0</v>
      </c>
    </row>
    <row r="11" spans="1:7" x14ac:dyDescent="0.25">
      <c r="A11" s="134" t="s">
        <v>258</v>
      </c>
      <c r="B11">
        <v>0</v>
      </c>
    </row>
    <row r="12" spans="1:7" x14ac:dyDescent="0.25">
      <c r="A12" s="22" t="s">
        <v>212</v>
      </c>
      <c r="B12" t="e">
        <v>#N/A</v>
      </c>
    </row>
    <row r="13" spans="1:7" x14ac:dyDescent="0.25">
      <c r="A13" s="134" t="s">
        <v>214</v>
      </c>
      <c r="B13" t="e">
        <v>#N/A</v>
      </c>
    </row>
    <row r="14" spans="1:7" x14ac:dyDescent="0.25">
      <c r="A14" s="22" t="s">
        <v>215</v>
      </c>
      <c r="B14" t="e">
        <v>#N/A</v>
      </c>
    </row>
    <row r="15" spans="1:7" x14ac:dyDescent="0.25">
      <c r="A15" s="134" t="s">
        <v>215</v>
      </c>
      <c r="B15" t="e">
        <v>#N/A</v>
      </c>
    </row>
    <row r="16" spans="1:7" x14ac:dyDescent="0.25">
      <c r="A16" s="22" t="s">
        <v>262</v>
      </c>
      <c r="B16" t="e">
        <v>#N/A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01-KMC</vt:lpstr>
      <vt:lpstr>02-HKO</vt:lpstr>
      <vt:lpstr>03-ŠCJ</vt:lpstr>
      <vt:lpstr>Seznam hráčů</vt:lpstr>
      <vt:lpstr>ZDROJ</vt:lpstr>
      <vt:lpstr>kubbATPmodel</vt:lpstr>
      <vt:lpstr>kody kategorie</vt:lpstr>
      <vt:lpstr>ATP</vt:lpstr>
      <vt:lpstr>databáze bodů</vt:lpstr>
      <vt:lpstr>zebricekTABLE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lpc</dc:creator>
  <cp:lastModifiedBy>Martin Šilhánek</cp:lastModifiedBy>
  <cp:lastPrinted>2024-06-03T04:40:48Z</cp:lastPrinted>
  <dcterms:created xsi:type="dcterms:W3CDTF">2015-02-24T09:56:28Z</dcterms:created>
  <dcterms:modified xsi:type="dcterms:W3CDTF">2024-06-03T05:42:13Z</dcterms:modified>
</cp:coreProperties>
</file>